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 tabRatio="768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COMPONENTE 2" sheetId="39" r:id="rId6"/>
    <sheet name="ACT 2.1" sheetId="60" r:id="rId7"/>
    <sheet name="ACT 2.2" sheetId="189" r:id="rId8"/>
  </sheets>
  <definedNames>
    <definedName name="_xlnm.Print_Area" localSheetId="4">'ACT 1.1'!$A$1:$Q$29</definedName>
    <definedName name="_xlnm.Print_Area" localSheetId="6">'ACT 2.1'!$A$1:$Q$29</definedName>
    <definedName name="_xlnm.Print_Area" localSheetId="7">'ACT 2.2'!$A$1:$Q$29</definedName>
    <definedName name="_xlnm.Print_Area" localSheetId="3">'COMPONENTE 1'!$A$1:$Q$27</definedName>
    <definedName name="_xlnm.Print_Area" localSheetId="5">'COMPONENTE 2'!$A$1:$Q$28</definedName>
    <definedName name="_xlnm.Print_Area" localSheetId="1">FIN!$A$1:$Q$31</definedName>
    <definedName name="_xlnm.Print_Area" localSheetId="0">MIR!$A$1:$L$24</definedName>
    <definedName name="_xlnm.Print_Area" localSheetId="2">PROPOSITO!$A$1:$Q$31</definedName>
    <definedName name="_xlnm.Print_Titles" localSheetId="4">'ACT 1.1'!$1:$1</definedName>
    <definedName name="_xlnm.Print_Titles" localSheetId="6">'ACT 2.1'!$1:$1</definedName>
    <definedName name="_xlnm.Print_Titles" localSheetId="7">'ACT 2.2'!$1:$1</definedName>
    <definedName name="_xlnm.Print_Titles" localSheetId="3">'COMPONENTE 1'!$1:$1</definedName>
    <definedName name="_xlnm.Print_Titles" localSheetId="5">'COMPONENTE 2'!$1:$1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40" l="1"/>
  <c r="M25" i="40"/>
  <c r="N25" i="44"/>
  <c r="M25" i="44"/>
  <c r="P16" i="189" l="1"/>
  <c r="N24" i="44"/>
  <c r="N23" i="44"/>
  <c r="J25" i="43" l="1"/>
  <c r="K25" i="43"/>
  <c r="L25" i="43"/>
  <c r="J25" i="41"/>
  <c r="K25" i="41"/>
  <c r="L25" i="41"/>
  <c r="K25" i="60" l="1"/>
  <c r="L25" i="60"/>
  <c r="J23" i="60"/>
  <c r="J25" i="189"/>
  <c r="K25" i="189"/>
  <c r="L25" i="189"/>
  <c r="M25" i="189"/>
  <c r="J24" i="60" l="1"/>
  <c r="J25" i="60" s="1"/>
  <c r="O7" i="189" l="1"/>
  <c r="O7" i="60"/>
  <c r="O7" i="39"/>
  <c r="O7" i="41"/>
  <c r="O7" i="40"/>
  <c r="O7" i="44"/>
  <c r="O7" i="43"/>
  <c r="P7" i="43"/>
  <c r="D17" i="189" l="1"/>
  <c r="D12" i="189"/>
  <c r="N24" i="189"/>
  <c r="N23" i="189"/>
  <c r="F8" i="189"/>
  <c r="P7" i="189"/>
  <c r="K7" i="189"/>
  <c r="J7" i="189"/>
  <c r="B7" i="189"/>
  <c r="A7" i="189"/>
  <c r="N24" i="41"/>
  <c r="M25" i="43" l="1"/>
  <c r="D17" i="41"/>
  <c r="N23" i="41" l="1"/>
  <c r="N25" i="41" s="1"/>
  <c r="M25" i="39" l="1"/>
  <c r="P16" i="44" l="1"/>
  <c r="O25" i="39" l="1"/>
  <c r="D17" i="43"/>
  <c r="P16" i="43"/>
  <c r="D17" i="40"/>
  <c r="N23" i="40"/>
  <c r="N24" i="40"/>
  <c r="D17" i="60" l="1"/>
  <c r="N24" i="39" l="1"/>
  <c r="N23" i="39"/>
  <c r="N25" i="39" l="1"/>
  <c r="P16" i="60" l="1"/>
  <c r="D12" i="60"/>
  <c r="M25" i="60"/>
  <c r="N24" i="60"/>
  <c r="N23" i="60"/>
  <c r="F8" i="60"/>
  <c r="P7" i="60"/>
  <c r="K7" i="60"/>
  <c r="J7" i="60"/>
  <c r="B7" i="60"/>
  <c r="A7" i="60"/>
  <c r="M25" i="41"/>
  <c r="P16" i="41"/>
  <c r="D12" i="41"/>
  <c r="D17" i="39" l="1"/>
  <c r="D12" i="39"/>
  <c r="D12" i="40" l="1"/>
  <c r="N24" i="43"/>
  <c r="N23" i="43"/>
  <c r="D12" i="43"/>
  <c r="D17" i="44"/>
  <c r="D12" i="44"/>
  <c r="F8" i="39"/>
  <c r="F8" i="41"/>
  <c r="F8" i="40"/>
  <c r="F8" i="43"/>
  <c r="F8" i="44"/>
  <c r="N25" i="43" l="1"/>
  <c r="P7" i="44"/>
  <c r="K7" i="44"/>
  <c r="J7" i="44"/>
  <c r="B7" i="44"/>
  <c r="A7" i="44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<sst xmlns="http://schemas.openxmlformats.org/spreadsheetml/2006/main" count="414" uniqueCount="125">
  <si>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</si>
  <si>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</si>
  <si>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</si>
  <si>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</si>
  <si>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</si>
  <si>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</si>
  <si>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</si>
  <si>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</si>
  <si>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</si>
  <si>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</si>
  <si>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</si>
  <si>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</si>
  <si>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</si>
  <si>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</si>
  <si>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</si>
  <si>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</si>
  <si>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</si>
  <si>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</si>
  <si>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</si>
  <si>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</si>
  <si>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</si>
  <si>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</si>
  <si>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</si>
  <si>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</si>
  <si>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</si>
  <si>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</si>
  <si>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</si>
  <si>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</si>
  <si>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</si>
  <si>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</si>
  <si>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</si>
  <si>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</si>
  <si>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</si>
  <si>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</si>
  <si>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</si>
  <si>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</si>
  <si>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</si>
  <si>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</si>
  <si>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</si>
  <si>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</si>
  <si>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</si>
  <si>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</si>
  <si>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2.1</t>
  </si>
  <si>
    <t>Actividad 2.2</t>
  </si>
  <si>
    <t>Eficacia</t>
  </si>
  <si>
    <t>Porcentaje</t>
  </si>
  <si>
    <t>NA</t>
  </si>
  <si>
    <t>Ascendente</t>
  </si>
  <si>
    <t>Estrategico</t>
  </si>
  <si>
    <t>Metas</t>
  </si>
  <si>
    <t>Acumulable</t>
  </si>
  <si>
    <t>Gestión</t>
  </si>
  <si>
    <t xml:space="preserve">Porcentaje   </t>
  </si>
  <si>
    <t xml:space="preserve">Porcentaje  </t>
  </si>
  <si>
    <t>Propósito = Programa P.</t>
  </si>
  <si>
    <t>Componente 1 = Subprograma</t>
  </si>
  <si>
    <t>Componente 2 = Subprograma</t>
  </si>
  <si>
    <t>Objetivo estratégico del fondo federal</t>
  </si>
  <si>
    <t>MATRIZ DE INDICADORES DE RESULTADOS DE FONDOS FEDERALES QURE RECIBE EL MUNICIPIO DE GUAYMAS</t>
  </si>
  <si>
    <t>Trimestral</t>
  </si>
  <si>
    <t>Elementos policiacos existentes.</t>
  </si>
  <si>
    <t>Elemento policiaco</t>
  </si>
  <si>
    <t>IDENTIFICACIÓN DEL FONDO FEDERAL</t>
  </si>
  <si>
    <t>FONDO DE APORTACIONES PARA EL FORTALECIMIENTO DE LOS MUNICIPIOS Y DE LAS DEMARCACIONES TERRITORIALES DEMARCACIONES TERRITORIALES DE LA CIUDAD DE MÉXICO</t>
  </si>
  <si>
    <t>Administración pública municipal fortalecida mediante la asignación de recursos destinados a la satisfacción de  requerimientos con prioridades definidas.</t>
  </si>
  <si>
    <t>Nómina pagada.</t>
  </si>
  <si>
    <t>Combustible adquirido.</t>
  </si>
  <si>
    <t>El pago a deuda pública con recursos federales fue aprobado sin contratiempos.</t>
  </si>
  <si>
    <t>Porcentaje de elementos policiacos beneficiados con necesidades de Seguridad Pública atendidas con recursos de FORTAMUN.</t>
  </si>
  <si>
    <t>El recurso federal programado para atender necesidades de Seguridad Pública, fue destinado sin inconvenientes.</t>
  </si>
  <si>
    <t>Crecimiento y desarrollo de la administración pública municipal.</t>
  </si>
  <si>
    <t>Se reciben recursos de FORTAMUN.</t>
  </si>
  <si>
    <t>Anual</t>
  </si>
  <si>
    <t>Mide el porcentaje de cumplimiento de pago de deuda pública.</t>
  </si>
  <si>
    <t>(Deuda pública pagada/Deuda pública programada a pagar)*100</t>
  </si>
  <si>
    <t>Deuda pública.</t>
  </si>
  <si>
    <t>Deuda pública programada a pagar.</t>
  </si>
  <si>
    <t>Pesos</t>
  </si>
  <si>
    <t>Mide el porcentaje de elementos policiacos beneficiados con necesidades de Seguridad Pública atendidas con recursos de FORTAMUN.</t>
  </si>
  <si>
    <t>Elementos policiacos beneficiados.</t>
  </si>
  <si>
    <t>(Nómina pagada/Nómina programada a pagar)*100</t>
  </si>
  <si>
    <t>Nómina programada a pagar.</t>
  </si>
  <si>
    <t>Mide el porcentaje de cumplimiento de adquisición de combustible para unidades motrices de Seguridad Pública.</t>
  </si>
  <si>
    <t>(Combustible adquirido/Combustible programado a adquirir)*100</t>
  </si>
  <si>
    <t>Combustible programado a adquirir.</t>
  </si>
  <si>
    <t>Pago de obligaciones financieras con recursos federales.</t>
  </si>
  <si>
    <t>Deuda pública pagada con recursos federales.</t>
  </si>
  <si>
    <t>Porcentaje de cumplimiento de pago de deuda pública con recursos federales.</t>
  </si>
  <si>
    <t>Combustible adquirido para unidades motrices de las corporaciones policiacas del municipio.</t>
  </si>
  <si>
    <t>Porcentaje de cumplimiento de adquisición de combustible para unidades motrices de corporaciones policiacas del municipio.</t>
  </si>
  <si>
    <t>Se reciben recursos federales para adquisición de combustible para unidades motrices de corporaciones policiacas del municipio.</t>
  </si>
  <si>
    <t>N/A</t>
  </si>
  <si>
    <t>05</t>
  </si>
  <si>
    <t>TESORERÍA MUNICIPAL</t>
  </si>
  <si>
    <t>4</t>
  </si>
  <si>
    <t>FINANZAS DE CALIDAD Y ESTABILIDAD ECONÓMICA</t>
  </si>
  <si>
    <t>Necesidades de seguridad pública atendidas.</t>
  </si>
  <si>
    <t>Nómina pagada a elementos policiacos del municipio.</t>
  </si>
  <si>
    <t>Porcentaje de cumplimiento de pago de nómina a elementos de corporaciones policiacas del municipio.</t>
  </si>
  <si>
    <t>Se reciben recursos federales para el pago de nómina a elementos de corporaciones policiacas del municipio.</t>
  </si>
  <si>
    <t>Mide el porcentaje de cumplimiento de pago de nómina a elementos policiacos del municipio.</t>
  </si>
  <si>
    <t>Administración pública municipal fortalecida mediante la asignación de recursos destinados a la satisfacción de requerimientos con prioridades definidas.</t>
  </si>
  <si>
    <t>Porcentaje de recurso ejercido de FORTAMUN 2020.</t>
  </si>
  <si>
    <t>Mide el porcentaje de recurso ejercido de FORTAMUN 2020</t>
  </si>
  <si>
    <t>(Recurso ejercido/Recurso programado a ejercer)*100</t>
  </si>
  <si>
    <t>Recurso ejercido.</t>
  </si>
  <si>
    <t>Recurso programado a ejercer.</t>
  </si>
  <si>
    <t>Informe trimestral sobre resultados obtenidos y avance en el ejercicio de los recursos de FORTAMUN (Ley de Coordinación Fiscal, Artículo 33, Apartado B, Fracción II, Inciso C).</t>
  </si>
  <si>
    <t>(Elementos policiacos beneficiados/Elementos policiacos existentes)*100</t>
  </si>
  <si>
    <t>Descendente.</t>
  </si>
  <si>
    <t>(Deuda pública municipal 2020/Deuda pública municipal 2019)-1*100</t>
  </si>
  <si>
    <t>Deuda pública municipal 2020</t>
  </si>
  <si>
    <t>Deuda pública municipal 2019</t>
  </si>
  <si>
    <t>El municipio de Guaymas se ve beneficiado por recursos federales de FORTAMUN.</t>
  </si>
  <si>
    <t>Tasa de variación anual de recursos federales FORTAMUN que recibe el municipio.</t>
  </si>
  <si>
    <t>(Cantidad recibida de FORTAMUN 2020/Cantidad recibida de FORTAMUN 2019)-1*100</t>
  </si>
  <si>
    <t xml:space="preserve">Tasa de variación </t>
  </si>
  <si>
    <t>Tasa de variación</t>
  </si>
  <si>
    <t>Cantidad recibida de FORTAMUN 2020.</t>
  </si>
  <si>
    <t>Cantidad recibida de FORTAMUN 2019.</t>
  </si>
  <si>
    <t>Tasa de variación anual de deuda pública a largo plazo del municipio.</t>
  </si>
  <si>
    <t>Mide el porcentaje de variación anual de la deuda pública a largo plazo del municipio.</t>
  </si>
  <si>
    <t>Mide la tasa de variación anual de recursos federales de FORTAMUN que recibe el municipio.</t>
  </si>
  <si>
    <t>C.ANDRES HUMBERTO CANO AHUIR</t>
  </si>
  <si>
    <t>C.LCP. CELIDA BOTELLO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</si>
</sst>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#,##0.0"/>
    <numFmt numFmtId="165" formatCode="&quot;$&quot;#,##0"/>
    <numFmt numFmtId="166" formatCode="&quot;$&quot;#,##0.00"/>
  </numFmts>
  <fonts count="15" x14ac:knownFonts="1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9" fillId="2" borderId="0" xfId="0" applyNumberFormat="1" applyFont="1" applyFill="1" applyAlignment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vertical="center"/>
    </xf>
    <xf numFmtId="2" fontId="6" fillId="0" borderId="2" xfId="1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6" fontId="9" fillId="0" borderId="2" xfId="0" applyNumberFormat="1" applyFont="1" applyFill="1" applyBorder="1" applyAlignment="1">
      <alignment vertical="center"/>
    </xf>
    <xf numFmtId="8" fontId="9" fillId="0" borderId="2" xfId="0" applyNumberFormat="1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8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  <protection locked="0"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wrapText="1"/>
      <protection locked="0" hidden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166" fontId="9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wrapText="1"/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topLeftCell="A19" zoomScale="60" zoomScaleNormal="60" workbookViewId="0">
      <selection activeCell="J22" sqref="J22"/>
    </sheetView>
  </sheetViews>
  <sheetFormatPr baseColWidth="10" defaultColWidth="11.42578125" defaultRowHeight="12.75" x14ac:dyDescent="0.2"/>
  <cols>
    <col min="1" max="1" width="21.5703125" style="2" customWidth="1"/>
    <col min="2" max="2" width="70.7109375" style="2" customWidth="1"/>
    <col min="3" max="3" width="6.85546875" style="2" customWidth="1"/>
    <col min="4" max="4" width="8.85546875" style="2" customWidth="1"/>
    <col min="5" max="5" width="11.28515625" style="2" customWidth="1"/>
    <col min="6" max="6" width="10.5703125" style="2" customWidth="1"/>
    <col min="7" max="7" width="7" style="2" customWidth="1"/>
    <col min="8" max="8" width="8.140625" style="2" customWidth="1"/>
    <col min="9" max="9" width="11.85546875" style="2" customWidth="1"/>
    <col min="10" max="10" width="7.42578125" style="2" customWidth="1"/>
    <col min="11" max="11" width="65.140625" style="2" customWidth="1"/>
    <col min="12" max="12" width="60.5703125" style="2" customWidth="1"/>
    <col min="13" max="16384" width="11.42578125" style="2"/>
  </cols>
  <sheetData>
    <row r="1" spans="1:12" ht="60" customHeight="1" x14ac:dyDescent="0.2">
      <c r="A1" s="90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s="4" customFormat="1" ht="38.25" customHeight="1" x14ac:dyDescent="0.2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s="4" customFormat="1" ht="34.5" customHeight="1" x14ac:dyDescent="0.2">
      <c r="A3" s="68" t="s">
        <v>1</v>
      </c>
      <c r="B3" s="71" t="s">
        <v>2</v>
      </c>
      <c r="C3" s="72"/>
      <c r="D3" s="73"/>
      <c r="E3" s="96" t="s">
        <v>10</v>
      </c>
      <c r="F3" s="97"/>
      <c r="G3" s="97"/>
      <c r="H3" s="97"/>
      <c r="I3" s="98"/>
      <c r="J3" s="96" t="s">
        <v>9</v>
      </c>
      <c r="K3" s="97"/>
      <c r="L3" s="98"/>
    </row>
    <row r="4" spans="1:12" s="4" customFormat="1" ht="32.25" customHeight="1" x14ac:dyDescent="0.2">
      <c r="A4" s="70"/>
      <c r="B4" s="77"/>
      <c r="C4" s="78"/>
      <c r="D4" s="79"/>
      <c r="E4" s="19" t="s">
        <v>3</v>
      </c>
      <c r="F4" s="96" t="s">
        <v>2</v>
      </c>
      <c r="G4" s="97"/>
      <c r="H4" s="97"/>
      <c r="I4" s="98"/>
      <c r="J4" s="19" t="s">
        <v>1</v>
      </c>
      <c r="K4" s="96" t="s">
        <v>2</v>
      </c>
      <c r="L4" s="98"/>
    </row>
    <row r="5" spans="1:12" s="33" customFormat="1" ht="72.75" customHeight="1" x14ac:dyDescent="0.2">
      <c r="A5" s="62" t="s">
        <v>91</v>
      </c>
      <c r="B5" s="83" t="s">
        <v>63</v>
      </c>
      <c r="C5" s="84"/>
      <c r="D5" s="85"/>
      <c r="E5" s="62" t="s">
        <v>94</v>
      </c>
      <c r="F5" s="86" t="s">
        <v>95</v>
      </c>
      <c r="G5" s="86"/>
      <c r="H5" s="86"/>
      <c r="I5" s="86"/>
      <c r="J5" s="62" t="s">
        <v>92</v>
      </c>
      <c r="K5" s="86" t="s">
        <v>93</v>
      </c>
      <c r="L5" s="86"/>
    </row>
    <row r="6" spans="1:12" s="4" customFormat="1" ht="50.25" customHeight="1" x14ac:dyDescent="0.2">
      <c r="A6" s="89" t="s">
        <v>57</v>
      </c>
      <c r="B6" s="89"/>
      <c r="C6" s="87" t="s">
        <v>64</v>
      </c>
      <c r="D6" s="87"/>
      <c r="E6" s="87"/>
      <c r="F6" s="87"/>
      <c r="G6" s="87"/>
      <c r="H6" s="87"/>
      <c r="I6" s="87"/>
      <c r="J6" s="87"/>
      <c r="K6" s="87"/>
      <c r="L6" s="88"/>
    </row>
    <row r="7" spans="1:12" s="4" customFormat="1" ht="16.5" customHeight="1" x14ac:dyDescent="0.2">
      <c r="A7" s="68" t="s">
        <v>4</v>
      </c>
      <c r="B7" s="68" t="s">
        <v>5</v>
      </c>
      <c r="C7" s="71" t="s">
        <v>6</v>
      </c>
      <c r="D7" s="72"/>
      <c r="E7" s="72"/>
      <c r="F7" s="72"/>
      <c r="G7" s="72"/>
      <c r="H7" s="72"/>
      <c r="I7" s="72"/>
      <c r="J7" s="73"/>
      <c r="K7" s="68" t="s">
        <v>36</v>
      </c>
      <c r="L7" s="68" t="s">
        <v>37</v>
      </c>
    </row>
    <row r="8" spans="1:12" s="4" customFormat="1" ht="19.5" customHeight="1" x14ac:dyDescent="0.2">
      <c r="A8" s="69"/>
      <c r="B8" s="69"/>
      <c r="C8" s="74"/>
      <c r="D8" s="75"/>
      <c r="E8" s="75"/>
      <c r="F8" s="75"/>
      <c r="G8" s="75"/>
      <c r="H8" s="75"/>
      <c r="I8" s="75"/>
      <c r="J8" s="76"/>
      <c r="K8" s="69"/>
      <c r="L8" s="69"/>
    </row>
    <row r="9" spans="1:12" s="4" customFormat="1" ht="26.25" customHeight="1" x14ac:dyDescent="0.2">
      <c r="A9" s="70"/>
      <c r="B9" s="70"/>
      <c r="C9" s="77"/>
      <c r="D9" s="78"/>
      <c r="E9" s="78"/>
      <c r="F9" s="78"/>
      <c r="G9" s="78"/>
      <c r="H9" s="78"/>
      <c r="I9" s="78"/>
      <c r="J9" s="79"/>
      <c r="K9" s="70"/>
      <c r="L9" s="70"/>
    </row>
    <row r="10" spans="1:12" s="39" customFormat="1" ht="115.5" customHeight="1" x14ac:dyDescent="0.2">
      <c r="A10" s="47" t="s">
        <v>8</v>
      </c>
      <c r="B10" s="44" t="s">
        <v>70</v>
      </c>
      <c r="C10" s="101" t="s">
        <v>120</v>
      </c>
      <c r="D10" s="102"/>
      <c r="E10" s="102"/>
      <c r="F10" s="102"/>
      <c r="G10" s="102"/>
      <c r="H10" s="102"/>
      <c r="I10" s="102"/>
      <c r="J10" s="103"/>
      <c r="K10" s="44" t="s">
        <v>107</v>
      </c>
      <c r="L10" s="44" t="s">
        <v>71</v>
      </c>
    </row>
    <row r="11" spans="1:12" s="39" customFormat="1" ht="113.25" customHeight="1" x14ac:dyDescent="0.2">
      <c r="A11" s="48" t="s">
        <v>54</v>
      </c>
      <c r="B11" s="45" t="s">
        <v>101</v>
      </c>
      <c r="C11" s="104" t="s">
        <v>102</v>
      </c>
      <c r="D11" s="104"/>
      <c r="E11" s="104"/>
      <c r="F11" s="104"/>
      <c r="G11" s="104"/>
      <c r="H11" s="104"/>
      <c r="I11" s="104"/>
      <c r="J11" s="104"/>
      <c r="K11" s="46" t="s">
        <v>107</v>
      </c>
      <c r="L11" s="49" t="s">
        <v>71</v>
      </c>
    </row>
    <row r="12" spans="1:12" s="39" customFormat="1" ht="100.5" customHeight="1" x14ac:dyDescent="0.2">
      <c r="A12" s="31" t="s">
        <v>55</v>
      </c>
      <c r="B12" s="32" t="s">
        <v>85</v>
      </c>
      <c r="C12" s="100" t="s">
        <v>114</v>
      </c>
      <c r="D12" s="100"/>
      <c r="E12" s="100"/>
      <c r="F12" s="100"/>
      <c r="G12" s="100"/>
      <c r="H12" s="100"/>
      <c r="I12" s="100"/>
      <c r="J12" s="100"/>
      <c r="K12" s="42" t="s">
        <v>107</v>
      </c>
      <c r="L12" s="43" t="s">
        <v>113</v>
      </c>
    </row>
    <row r="13" spans="1:12" s="4" customFormat="1" ht="94.5" customHeight="1" x14ac:dyDescent="0.2">
      <c r="A13" s="36" t="s">
        <v>41</v>
      </c>
      <c r="B13" s="34" t="s">
        <v>86</v>
      </c>
      <c r="C13" s="80" t="s">
        <v>87</v>
      </c>
      <c r="D13" s="81"/>
      <c r="E13" s="81"/>
      <c r="F13" s="81"/>
      <c r="G13" s="81"/>
      <c r="H13" s="81"/>
      <c r="I13" s="81"/>
      <c r="J13" s="82"/>
      <c r="K13" s="40" t="s">
        <v>107</v>
      </c>
      <c r="L13" s="41" t="s">
        <v>67</v>
      </c>
    </row>
    <row r="14" spans="1:12" s="4" customFormat="1" ht="109.5" customHeight="1" x14ac:dyDescent="0.2">
      <c r="A14" s="31" t="s">
        <v>56</v>
      </c>
      <c r="B14" s="35" t="s">
        <v>96</v>
      </c>
      <c r="C14" s="100" t="s">
        <v>68</v>
      </c>
      <c r="D14" s="100"/>
      <c r="E14" s="100"/>
      <c r="F14" s="100"/>
      <c r="G14" s="100"/>
      <c r="H14" s="100"/>
      <c r="I14" s="100"/>
      <c r="J14" s="100"/>
      <c r="K14" s="42" t="s">
        <v>107</v>
      </c>
      <c r="L14" s="43" t="s">
        <v>69</v>
      </c>
    </row>
    <row r="15" spans="1:12" s="4" customFormat="1" ht="100.5" customHeight="1" x14ac:dyDescent="0.2">
      <c r="A15" s="36" t="s">
        <v>42</v>
      </c>
      <c r="B15" s="38" t="s">
        <v>97</v>
      </c>
      <c r="C15" s="80" t="s">
        <v>98</v>
      </c>
      <c r="D15" s="81"/>
      <c r="E15" s="81"/>
      <c r="F15" s="81"/>
      <c r="G15" s="81"/>
      <c r="H15" s="81"/>
      <c r="I15" s="81"/>
      <c r="J15" s="82"/>
      <c r="K15" s="40" t="s">
        <v>107</v>
      </c>
      <c r="L15" s="41" t="s">
        <v>99</v>
      </c>
    </row>
    <row r="16" spans="1:12" s="4" customFormat="1" ht="105.75" customHeight="1" x14ac:dyDescent="0.2">
      <c r="A16" s="36" t="s">
        <v>43</v>
      </c>
      <c r="B16" s="50" t="s">
        <v>88</v>
      </c>
      <c r="C16" s="80" t="s">
        <v>89</v>
      </c>
      <c r="D16" s="81"/>
      <c r="E16" s="81"/>
      <c r="F16" s="81"/>
      <c r="G16" s="81"/>
      <c r="H16" s="81"/>
      <c r="I16" s="81"/>
      <c r="J16" s="82"/>
      <c r="K16" s="40" t="s">
        <v>107</v>
      </c>
      <c r="L16" s="41" t="s">
        <v>90</v>
      </c>
    </row>
    <row r="17" spans="1:12" ht="12.75" customHeight="1" x14ac:dyDescent="0.2">
      <c r="A17" s="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2.75" customHeight="1" x14ac:dyDescent="0.2">
      <c r="A18" s="5"/>
      <c r="B18" s="24" t="s">
        <v>11</v>
      </c>
      <c r="C18" s="24"/>
      <c r="D18" s="26"/>
      <c r="E18" s="26"/>
      <c r="F18" s="26"/>
      <c r="G18" s="26"/>
      <c r="H18" s="26"/>
      <c r="I18" s="26"/>
      <c r="J18" s="99" t="s">
        <v>12</v>
      </c>
      <c r="K18" s="99"/>
      <c r="L18" s="26"/>
    </row>
    <row r="19" spans="1:12" ht="13.5" customHeight="1" x14ac:dyDescent="0.2">
      <c r="A19" s="5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x14ac:dyDescent="0.2">
      <c r="A20" s="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x14ac:dyDescent="0.2">
      <c r="A21" s="5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x14ac:dyDescent="0.2">
      <c r="A22" s="5"/>
      <c r="B22" s="26" t="s">
        <v>123</v>
      </c>
      <c r="C22" s="26"/>
      <c r="D22" s="26"/>
      <c r="E22" s="26"/>
      <c r="F22" s="26"/>
      <c r="G22" s="26"/>
      <c r="H22" s="26"/>
      <c r="I22" s="26"/>
      <c r="J22" s="27" t="s">
        <v>124</v>
      </c>
      <c r="K22" s="27"/>
      <c r="L22" s="26"/>
    </row>
    <row r="23" spans="1:12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mergeCells count="26">
    <mergeCell ref="J18:K18"/>
    <mergeCell ref="A7:A9"/>
    <mergeCell ref="B7:B9"/>
    <mergeCell ref="K7:K9"/>
    <mergeCell ref="C14:J14"/>
    <mergeCell ref="C10:J10"/>
    <mergeCell ref="C11:J11"/>
    <mergeCell ref="C12:J12"/>
    <mergeCell ref="C13:J13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C15:J15"/>
    <mergeCell ref="C16:J16"/>
    <mergeCell ref="B5:D5"/>
    <mergeCell ref="F5:I5"/>
    <mergeCell ref="K5:L5"/>
    <mergeCell ref="C6:L6"/>
    <mergeCell ref="A6:B6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opLeftCell="A10" zoomScale="60" zoomScaleNormal="60" workbookViewId="0">
      <selection activeCell="N26" sqref="N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27.42578125" style="2" customWidth="1"/>
    <col min="14" max="14" width="10" style="2" customWidth="1"/>
    <col min="15" max="15" width="11.285156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14" t="s">
        <v>3</v>
      </c>
      <c r="K6" s="89" t="s">
        <v>2</v>
      </c>
      <c r="L6" s="89"/>
      <c r="M6" s="89"/>
      <c r="N6" s="89"/>
      <c r="O6" s="14" t="s">
        <v>1</v>
      </c>
      <c r="P6" s="89" t="s">
        <v>2</v>
      </c>
      <c r="Q6" s="89"/>
      <c r="R6" s="3"/>
    </row>
    <row r="7" spans="1:18" s="4" customFormat="1" ht="84.75" customHeight="1" x14ac:dyDescent="0.2">
      <c r="A7" s="56" t="str">
        <f>+MIR!A5</f>
        <v>N/A</v>
      </c>
      <c r="B7" s="120" t="str">
        <f>+MIR!B5</f>
        <v>FONDO DE APORTACIONES PARA EL FORTALECIMIENTO DE LOS MUNICIPIOS Y DE LAS DEMARCACIONES TERRITORIALES DEMARCACIONES TERRITORIALES DE LA CIUDAD DE MÉXICO</v>
      </c>
      <c r="C7" s="120"/>
      <c r="D7" s="120"/>
      <c r="E7" s="120"/>
      <c r="F7" s="120"/>
      <c r="G7" s="120"/>
      <c r="H7" s="120"/>
      <c r="I7" s="120"/>
      <c r="J7" s="57" t="str">
        <f>+MIR!E5</f>
        <v>4</v>
      </c>
      <c r="K7" s="121" t="str">
        <f>+MIR!F5</f>
        <v>FINANZAS DE CALIDAD Y ESTABILIDAD ECONÓMICA</v>
      </c>
      <c r="L7" s="121"/>
      <c r="M7" s="121"/>
      <c r="N7" s="121"/>
      <c r="O7" s="60" t="str">
        <f>+MIR!J5</f>
        <v>05</v>
      </c>
      <c r="P7" s="121" t="str">
        <f>+MIR!K5</f>
        <v>TESORERÍA MUNICIPAL</v>
      </c>
      <c r="Q7" s="121"/>
    </row>
    <row r="8" spans="1:18" s="4" customFormat="1" ht="54.7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8.5" customHeight="1" x14ac:dyDescent="0.2">
      <c r="A12" s="117" t="s">
        <v>2</v>
      </c>
      <c r="B12" s="117"/>
      <c r="C12" s="117"/>
      <c r="D12" s="116" t="str">
        <f>+MIR!C10</f>
        <v>Tasa de variación anual de deuda pública a largo plazo del municipio.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5" t="s">
        <v>16</v>
      </c>
      <c r="Q12" s="55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16" t="s">
        <v>121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8" s="4" customFormat="1" ht="51" customHeight="1" x14ac:dyDescent="0.2">
      <c r="A14" s="117" t="s">
        <v>7</v>
      </c>
      <c r="B14" s="117"/>
      <c r="C14" s="117"/>
      <c r="D14" s="122" t="s">
        <v>110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18" t="s">
        <v>40</v>
      </c>
      <c r="Q14" s="55" t="s">
        <v>72</v>
      </c>
    </row>
    <row r="15" spans="1:18" s="4" customFormat="1" ht="33" customHeight="1" x14ac:dyDescent="0.2">
      <c r="A15" s="117" t="s">
        <v>18</v>
      </c>
      <c r="B15" s="117"/>
      <c r="C15" s="117"/>
      <c r="D15" s="116" t="s">
        <v>116</v>
      </c>
      <c r="E15" s="116"/>
      <c r="F15" s="116"/>
      <c r="G15" s="116"/>
      <c r="H15" s="116"/>
      <c r="I15" s="116"/>
      <c r="J15" s="117" t="s">
        <v>19</v>
      </c>
      <c r="K15" s="117"/>
      <c r="L15" s="107" t="s">
        <v>46</v>
      </c>
      <c r="M15" s="107"/>
      <c r="N15" s="107"/>
      <c r="O15" s="107"/>
      <c r="P15" s="15" t="s">
        <v>20</v>
      </c>
      <c r="Q15" s="55" t="s">
        <v>109</v>
      </c>
    </row>
    <row r="16" spans="1:18" s="4" customFormat="1" ht="24" customHeight="1" x14ac:dyDescent="0.2">
      <c r="A16" s="117" t="s">
        <v>21</v>
      </c>
      <c r="B16" s="117"/>
      <c r="C16" s="117"/>
      <c r="D16" s="116" t="s">
        <v>48</v>
      </c>
      <c r="E16" s="116"/>
      <c r="F16" s="116"/>
      <c r="G16" s="116"/>
      <c r="H16" s="116"/>
      <c r="I16" s="116"/>
      <c r="J16" s="117" t="s">
        <v>22</v>
      </c>
      <c r="K16" s="117"/>
      <c r="L16" s="117"/>
      <c r="M16" s="117"/>
      <c r="N16" s="117"/>
      <c r="O16" s="117"/>
      <c r="P16" s="116" t="str">
        <f>+MIR!A10</f>
        <v>Fin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+MIR!B10</f>
        <v>Crecimiento y desarrollo de la administración pública municipal.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16" t="s">
        <v>31</v>
      </c>
      <c r="K22" s="16" t="s">
        <v>32</v>
      </c>
      <c r="L22" s="16" t="s">
        <v>33</v>
      </c>
      <c r="M22" s="16" t="s">
        <v>34</v>
      </c>
      <c r="N22" s="115"/>
      <c r="O22" s="115"/>
      <c r="P22" s="115"/>
      <c r="Q22" s="115"/>
    </row>
    <row r="23" spans="1:17" s="37" customFormat="1" ht="50.25" customHeight="1" x14ac:dyDescent="0.2">
      <c r="A23" s="106" t="s">
        <v>111</v>
      </c>
      <c r="B23" s="106"/>
      <c r="C23" s="106"/>
      <c r="D23" s="106"/>
      <c r="E23" s="106"/>
      <c r="F23" s="107" t="s">
        <v>77</v>
      </c>
      <c r="G23" s="107"/>
      <c r="H23" s="108" t="s">
        <v>50</v>
      </c>
      <c r="I23" s="109"/>
      <c r="J23" s="67">
        <v>0</v>
      </c>
      <c r="K23" s="67">
        <v>0</v>
      </c>
      <c r="L23" s="67">
        <v>0</v>
      </c>
      <c r="M23" s="67">
        <v>438032044.43000001</v>
      </c>
      <c r="N23" s="110">
        <f>SUM(J23:M23)</f>
        <v>438032044.43000001</v>
      </c>
      <c r="O23" s="110"/>
      <c r="P23" s="111"/>
      <c r="Q23" s="111"/>
    </row>
    <row r="24" spans="1:17" s="37" customFormat="1" ht="50.25" customHeight="1" x14ac:dyDescent="0.2">
      <c r="A24" s="106" t="s">
        <v>112</v>
      </c>
      <c r="B24" s="106"/>
      <c r="C24" s="106"/>
      <c r="D24" s="106"/>
      <c r="E24" s="106"/>
      <c r="F24" s="107" t="s">
        <v>77</v>
      </c>
      <c r="G24" s="107"/>
      <c r="H24" s="108" t="s">
        <v>50</v>
      </c>
      <c r="I24" s="109"/>
      <c r="J24" s="67">
        <v>0</v>
      </c>
      <c r="K24" s="67">
        <v>0</v>
      </c>
      <c r="L24" s="67">
        <v>0</v>
      </c>
      <c r="M24" s="67">
        <v>486641975.54000002</v>
      </c>
      <c r="N24" s="110">
        <f>SUM(J24:M24)</f>
        <v>486641975.54000002</v>
      </c>
      <c r="O24" s="110"/>
      <c r="P24" s="111"/>
      <c r="Q24" s="111"/>
    </row>
    <row r="25" spans="1:17" s="37" customFormat="1" ht="45" customHeight="1" x14ac:dyDescent="0.2">
      <c r="A25" s="112" t="s">
        <v>49</v>
      </c>
      <c r="B25" s="112"/>
      <c r="C25" s="112"/>
      <c r="D25" s="112"/>
      <c r="E25" s="112"/>
      <c r="F25" s="113" t="s">
        <v>117</v>
      </c>
      <c r="G25" s="113"/>
      <c r="H25" s="111"/>
      <c r="I25" s="111"/>
      <c r="J25" s="64">
        <v>0</v>
      </c>
      <c r="K25" s="64">
        <v>0</v>
      </c>
      <c r="L25" s="64">
        <v>0</v>
      </c>
      <c r="M25" s="64">
        <f>((M23/M24)-1)*100</f>
        <v>-9.9888487950633991</v>
      </c>
      <c r="N25" s="114">
        <f>((N23/N24)-1)*100</f>
        <v>-9.9888487950633991</v>
      </c>
      <c r="O25" s="114"/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.75" x14ac:dyDescent="0.2">
      <c r="A29" s="13"/>
      <c r="B29" s="13"/>
      <c r="C29" s="13"/>
      <c r="D29" s="13"/>
      <c r="E29" s="13"/>
      <c r="F29" s="105"/>
      <c r="G29" s="105"/>
      <c r="H29" s="105"/>
      <c r="I29" s="13"/>
      <c r="J29" s="13"/>
      <c r="K29" s="13"/>
      <c r="L29" s="13"/>
      <c r="M29" s="13"/>
      <c r="N29" s="13"/>
      <c r="O29" s="105"/>
      <c r="P29" s="105"/>
      <c r="Q29" s="13"/>
    </row>
    <row r="30" spans="1:17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  <c r="O31" s="6"/>
      <c r="P31" s="6"/>
      <c r="Q31" s="6"/>
    </row>
    <row r="32" spans="1:17" x14ac:dyDescent="0.2">
      <c r="B32" s="1"/>
      <c r="C32" s="7"/>
      <c r="D32" s="7"/>
      <c r="E32" s="7"/>
      <c r="F32" s="7"/>
      <c r="G32" s="7"/>
      <c r="H32" s="7"/>
      <c r="I32" s="7"/>
      <c r="J32" s="7"/>
      <c r="K32" s="7"/>
      <c r="L32" s="1"/>
      <c r="M32" s="1"/>
    </row>
    <row r="33" spans="2:13" ht="18.75" x14ac:dyDescent="0.2">
      <c r="B33" s="1"/>
      <c r="C33" s="8"/>
      <c r="D33" s="8"/>
      <c r="E33" s="8"/>
      <c r="F33" s="8"/>
      <c r="G33" s="8"/>
      <c r="H33" s="8"/>
      <c r="I33" s="8"/>
      <c r="J33" s="8"/>
      <c r="K33" s="8"/>
      <c r="L33" s="1"/>
      <c r="M33" s="1"/>
    </row>
    <row r="34" spans="2:13" x14ac:dyDescent="0.2">
      <c r="B34" s="1"/>
      <c r="C34" s="9"/>
      <c r="D34" s="9"/>
      <c r="E34" s="9"/>
      <c r="F34" s="9"/>
      <c r="G34" s="9"/>
      <c r="H34" s="9"/>
      <c r="I34" s="9"/>
      <c r="J34" s="9"/>
      <c r="K34" s="9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57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opLeftCell="A10" zoomScale="60" zoomScaleNormal="60" workbookViewId="0">
      <selection activeCell="N23" sqref="N23:O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8.140625" style="2" customWidth="1"/>
    <col min="11" max="11" width="17" style="2" customWidth="1"/>
    <col min="12" max="12" width="17.140625" style="2" customWidth="1"/>
    <col min="13" max="13" width="19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14" t="s">
        <v>3</v>
      </c>
      <c r="K6" s="89" t="s">
        <v>2</v>
      </c>
      <c r="L6" s="89"/>
      <c r="M6" s="89"/>
      <c r="N6" s="89"/>
      <c r="O6" s="14" t="s">
        <v>1</v>
      </c>
      <c r="P6" s="89" t="s">
        <v>2</v>
      </c>
      <c r="Q6" s="89"/>
      <c r="R6" s="3"/>
    </row>
    <row r="7" spans="1:18" s="4" customFormat="1" ht="85.5" customHeight="1" x14ac:dyDescent="0.2">
      <c r="A7" s="56" t="str">
        <f>+MIR!A5</f>
        <v>N/A</v>
      </c>
      <c r="B7" s="120" t="str">
        <f>+MIR!B5</f>
        <v>FONDO DE APORTACIONES PARA EL FORTALECIMIENTO DE LOS MUNICIPIOS Y DE LAS DEMARCACIONES TERRITORIALES DEMARCACIONES TERRITORIALES DE LA CIUDAD DE MÉXICO</v>
      </c>
      <c r="C7" s="120"/>
      <c r="D7" s="120"/>
      <c r="E7" s="120"/>
      <c r="F7" s="120"/>
      <c r="G7" s="120"/>
      <c r="H7" s="120"/>
      <c r="I7" s="120"/>
      <c r="J7" s="57" t="str">
        <f>+MIR!E5</f>
        <v>4</v>
      </c>
      <c r="K7" s="132" t="str">
        <f>+MIR!F5</f>
        <v>FINANZAS DE CALIDAD Y ESTABILIDAD ECONÓMICA</v>
      </c>
      <c r="L7" s="132"/>
      <c r="M7" s="132"/>
      <c r="N7" s="132"/>
      <c r="O7" s="60" t="str">
        <f>+MIR!J5</f>
        <v>05</v>
      </c>
      <c r="P7" s="133" t="str">
        <f>+MIR!K5</f>
        <v>TESORERÍA MUNICIPAL</v>
      </c>
      <c r="Q7" s="121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 x14ac:dyDescent="0.2">
      <c r="A12" s="117" t="s">
        <v>2</v>
      </c>
      <c r="B12" s="117"/>
      <c r="C12" s="117"/>
      <c r="D12" s="116" t="str">
        <f>+MIR!C11</f>
        <v>Porcentaje de recurso ejercido de FORTAMUN 2020.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5" t="s">
        <v>16</v>
      </c>
      <c r="Q12" s="11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16" t="s">
        <v>103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8" s="4" customFormat="1" ht="50.25" customHeight="1" x14ac:dyDescent="0.2">
      <c r="A14" s="117" t="s">
        <v>7</v>
      </c>
      <c r="B14" s="117"/>
      <c r="C14" s="117"/>
      <c r="D14" s="122" t="s">
        <v>104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0" t="s">
        <v>40</v>
      </c>
      <c r="Q14" s="55" t="s">
        <v>59</v>
      </c>
    </row>
    <row r="15" spans="1:18" s="4" customFormat="1" ht="33" customHeight="1" x14ac:dyDescent="0.2">
      <c r="A15" s="117" t="s">
        <v>18</v>
      </c>
      <c r="B15" s="117"/>
      <c r="C15" s="117"/>
      <c r="D15" s="116" t="s">
        <v>45</v>
      </c>
      <c r="E15" s="116"/>
      <c r="F15" s="116"/>
      <c r="G15" s="116"/>
      <c r="H15" s="116"/>
      <c r="I15" s="116"/>
      <c r="J15" s="117" t="s">
        <v>19</v>
      </c>
      <c r="K15" s="117"/>
      <c r="L15" s="107" t="s">
        <v>46</v>
      </c>
      <c r="M15" s="107"/>
      <c r="N15" s="107"/>
      <c r="O15" s="107"/>
      <c r="P15" s="30" t="s">
        <v>20</v>
      </c>
      <c r="Q15" s="55" t="s">
        <v>47</v>
      </c>
    </row>
    <row r="16" spans="1:18" s="4" customFormat="1" ht="24" customHeight="1" x14ac:dyDescent="0.2">
      <c r="A16" s="117" t="s">
        <v>21</v>
      </c>
      <c r="B16" s="117"/>
      <c r="C16" s="117"/>
      <c r="D16" s="116" t="s">
        <v>48</v>
      </c>
      <c r="E16" s="116"/>
      <c r="F16" s="116"/>
      <c r="G16" s="116"/>
      <c r="H16" s="116"/>
      <c r="I16" s="116"/>
      <c r="J16" s="117" t="s">
        <v>22</v>
      </c>
      <c r="K16" s="117"/>
      <c r="L16" s="117"/>
      <c r="M16" s="117"/>
      <c r="N16" s="117"/>
      <c r="O16" s="117"/>
      <c r="P16" s="116" t="str">
        <f>+MIR!A11</f>
        <v>Propósito = Programa P.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+MIR!B11</f>
        <v>Administración pública municipal fortalecida mediante la asignación de recursos destinados a la satisfacción de requerimientos con prioridades definidas.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16" t="s">
        <v>31</v>
      </c>
      <c r="K22" s="16" t="s">
        <v>32</v>
      </c>
      <c r="L22" s="16" t="s">
        <v>33</v>
      </c>
      <c r="M22" s="16" t="s">
        <v>34</v>
      </c>
      <c r="N22" s="115"/>
      <c r="O22" s="115"/>
      <c r="P22" s="115"/>
      <c r="Q22" s="115"/>
    </row>
    <row r="23" spans="1:17" s="37" customFormat="1" ht="75" customHeight="1" x14ac:dyDescent="0.2">
      <c r="A23" s="106" t="s">
        <v>105</v>
      </c>
      <c r="B23" s="106"/>
      <c r="C23" s="106"/>
      <c r="D23" s="106"/>
      <c r="E23" s="106"/>
      <c r="F23" s="107" t="s">
        <v>77</v>
      </c>
      <c r="G23" s="107"/>
      <c r="H23" s="128" t="s">
        <v>50</v>
      </c>
      <c r="I23" s="128"/>
      <c r="J23" s="63">
        <v>29085883</v>
      </c>
      <c r="K23" s="63">
        <v>29185051</v>
      </c>
      <c r="L23" s="63">
        <v>29215012</v>
      </c>
      <c r="M23" s="63">
        <v>28779815</v>
      </c>
      <c r="N23" s="129">
        <f>SUM(J23:M23)</f>
        <v>116265761</v>
      </c>
      <c r="O23" s="129"/>
      <c r="P23" s="111"/>
      <c r="Q23" s="111"/>
    </row>
    <row r="24" spans="1:17" s="37" customFormat="1" ht="63.75" customHeight="1" x14ac:dyDescent="0.2">
      <c r="A24" s="106" t="s">
        <v>106</v>
      </c>
      <c r="B24" s="106"/>
      <c r="C24" s="106"/>
      <c r="D24" s="106"/>
      <c r="E24" s="106"/>
      <c r="F24" s="107" t="s">
        <v>77</v>
      </c>
      <c r="G24" s="107"/>
      <c r="H24" s="128" t="s">
        <v>50</v>
      </c>
      <c r="I24" s="128"/>
      <c r="J24" s="63">
        <v>29085883</v>
      </c>
      <c r="K24" s="63">
        <v>29185051</v>
      </c>
      <c r="L24" s="63">
        <v>29215012</v>
      </c>
      <c r="M24" s="63">
        <v>28779815</v>
      </c>
      <c r="N24" s="129">
        <f>SUM(J24:M24)</f>
        <v>116265761</v>
      </c>
      <c r="O24" s="129"/>
      <c r="P24" s="111"/>
      <c r="Q24" s="111"/>
    </row>
    <row r="25" spans="1:17" s="37" customFormat="1" ht="24.75" customHeight="1" x14ac:dyDescent="0.2">
      <c r="A25" s="112" t="s">
        <v>49</v>
      </c>
      <c r="B25" s="112"/>
      <c r="C25" s="112"/>
      <c r="D25" s="112"/>
      <c r="E25" s="112"/>
      <c r="F25" s="111" t="s">
        <v>45</v>
      </c>
      <c r="G25" s="111"/>
      <c r="H25" s="111"/>
      <c r="I25" s="111"/>
      <c r="J25" s="64">
        <f t="shared" ref="J25:L25" si="0">J23/J24*100</f>
        <v>100</v>
      </c>
      <c r="K25" s="64">
        <f t="shared" si="0"/>
        <v>100</v>
      </c>
      <c r="L25" s="64">
        <f t="shared" si="0"/>
        <v>100</v>
      </c>
      <c r="M25" s="64">
        <f>M23/M24*100</f>
        <v>100</v>
      </c>
      <c r="N25" s="130">
        <f t="shared" ref="N25" si="1">N23/N24*100</f>
        <v>100</v>
      </c>
      <c r="O25" s="131"/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8.75" x14ac:dyDescent="0.2">
      <c r="A29" s="13"/>
      <c r="B29" s="13"/>
      <c r="C29" s="13"/>
      <c r="D29" s="13"/>
      <c r="E29" s="13"/>
      <c r="F29" s="105"/>
      <c r="G29" s="105"/>
      <c r="H29" s="105"/>
      <c r="I29" s="13"/>
      <c r="J29" s="13"/>
      <c r="K29" s="13"/>
      <c r="L29" s="13"/>
      <c r="M29" s="13"/>
      <c r="N29" s="13"/>
      <c r="O29" s="105"/>
      <c r="P29" s="105"/>
      <c r="Q29" s="13"/>
    </row>
    <row r="30" spans="1:17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  <c r="O31" s="6"/>
      <c r="P31" s="6"/>
      <c r="Q31" s="6"/>
    </row>
    <row r="32" spans="1:17" x14ac:dyDescent="0.2">
      <c r="B32" s="1"/>
      <c r="C32" s="7"/>
      <c r="D32" s="7"/>
      <c r="E32" s="7"/>
      <c r="F32" s="7"/>
      <c r="G32" s="7"/>
      <c r="H32" s="7"/>
      <c r="I32" s="7"/>
      <c r="J32" s="7"/>
      <c r="K32" s="7"/>
      <c r="L32" s="1"/>
      <c r="M32" s="1"/>
    </row>
    <row r="33" spans="2:13" ht="18.75" x14ac:dyDescent="0.2">
      <c r="B33" s="1"/>
      <c r="C33" s="8"/>
      <c r="D33" s="8"/>
      <c r="E33" s="8"/>
      <c r="F33" s="8"/>
      <c r="G33" s="8"/>
      <c r="H33" s="8"/>
      <c r="I33" s="8"/>
      <c r="J33" s="8"/>
      <c r="K33" s="8"/>
      <c r="L33" s="1"/>
      <c r="M33" s="1"/>
    </row>
    <row r="34" spans="2:13" x14ac:dyDescent="0.2">
      <c r="B34" s="1"/>
      <c r="C34" s="9"/>
      <c r="D34" s="9"/>
      <c r="E34" s="9"/>
      <c r="F34" s="9"/>
      <c r="G34" s="9"/>
      <c r="H34" s="9"/>
      <c r="I34" s="9"/>
      <c r="J34" s="9"/>
      <c r="K34" s="9"/>
      <c r="L34" s="1"/>
      <c r="M34" s="1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57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0" zoomScale="60" zoomScaleNormal="60" workbookViewId="0">
      <selection activeCell="N26" sqref="N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10.8554687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21.140625" style="2" bestFit="1" customWidth="1"/>
    <col min="14" max="14" width="10" style="2" customWidth="1"/>
    <col min="15" max="15" width="14.285156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14" t="s">
        <v>3</v>
      </c>
      <c r="K6" s="89" t="s">
        <v>2</v>
      </c>
      <c r="L6" s="89"/>
      <c r="M6" s="89"/>
      <c r="N6" s="89"/>
      <c r="O6" s="14" t="s">
        <v>1</v>
      </c>
      <c r="P6" s="89" t="s">
        <v>2</v>
      </c>
      <c r="Q6" s="89"/>
      <c r="R6" s="3"/>
    </row>
    <row r="7" spans="1:18" s="4" customFormat="1" ht="93.75" customHeight="1" x14ac:dyDescent="0.2">
      <c r="A7" s="56" t="str">
        <f>+MIR!A5</f>
        <v>N/A</v>
      </c>
      <c r="B7" s="120" t="str">
        <f>+MIR!B5</f>
        <v>FONDO DE APORTACIONES PARA EL FORTALECIMIENTO DE LOS MUNICIPIOS Y DE LAS DEMARCACIONES TERRITORIALES DEMARCACIONES TERRITORIALES DE LA CIUDAD DE MÉXICO</v>
      </c>
      <c r="C7" s="120"/>
      <c r="D7" s="120"/>
      <c r="E7" s="120"/>
      <c r="F7" s="120"/>
      <c r="G7" s="120"/>
      <c r="H7" s="120"/>
      <c r="I7" s="120"/>
      <c r="J7" s="57" t="str">
        <f>+MIR!E5</f>
        <v>4</v>
      </c>
      <c r="K7" s="121" t="str">
        <f>+MIR!F5</f>
        <v>FINANZAS DE CALIDAD Y ESTABILIDAD ECONÓMICA</v>
      </c>
      <c r="L7" s="121"/>
      <c r="M7" s="121"/>
      <c r="N7" s="121"/>
      <c r="O7" s="60" t="str">
        <f>+MIR!J5</f>
        <v>05</v>
      </c>
      <c r="P7" s="121" t="str">
        <f>+MIR!K5</f>
        <v>TESORERÍA MUNICIPAL</v>
      </c>
      <c r="Q7" s="121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62" t="str">
        <f>+MIR!C6</f>
        <v>Administración pública municipal fortalecida mediante la asignación de recursos destinados a la satisfacción de  requerimientos con prioridades definidas.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5.75" customHeight="1" x14ac:dyDescent="0.2">
      <c r="A12" s="117" t="s">
        <v>2</v>
      </c>
      <c r="B12" s="117"/>
      <c r="C12" s="117"/>
      <c r="D12" s="116" t="str">
        <f>+MIR!C12</f>
        <v>Tasa de variación anual de recursos federales FORTAMUN que recibe el municipio.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5" t="s">
        <v>16</v>
      </c>
      <c r="Q12" s="55" t="s">
        <v>44</v>
      </c>
    </row>
    <row r="13" spans="1:18" s="4" customFormat="1" ht="36" customHeight="1" x14ac:dyDescent="0.2">
      <c r="A13" s="155" t="s">
        <v>17</v>
      </c>
      <c r="B13" s="156"/>
      <c r="C13" s="157"/>
      <c r="D13" s="116" t="s">
        <v>122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8" s="4" customFormat="1" ht="39.75" customHeight="1" x14ac:dyDescent="0.2">
      <c r="A14" s="155" t="s">
        <v>7</v>
      </c>
      <c r="B14" s="156"/>
      <c r="C14" s="157"/>
      <c r="D14" s="122" t="s">
        <v>115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0" t="s">
        <v>40</v>
      </c>
      <c r="Q14" s="55" t="s">
        <v>72</v>
      </c>
    </row>
    <row r="15" spans="1:18" s="4" customFormat="1" ht="33" customHeight="1" x14ac:dyDescent="0.2">
      <c r="A15" s="155" t="s">
        <v>18</v>
      </c>
      <c r="B15" s="156"/>
      <c r="C15" s="157"/>
      <c r="D15" s="116" t="s">
        <v>117</v>
      </c>
      <c r="E15" s="116"/>
      <c r="F15" s="116"/>
      <c r="G15" s="116"/>
      <c r="H15" s="116"/>
      <c r="I15" s="116"/>
      <c r="J15" s="117" t="s">
        <v>19</v>
      </c>
      <c r="K15" s="117"/>
      <c r="L15" s="113" t="s">
        <v>46</v>
      </c>
      <c r="M15" s="113"/>
      <c r="N15" s="113"/>
      <c r="O15" s="113"/>
      <c r="P15" s="30" t="s">
        <v>20</v>
      </c>
      <c r="Q15" s="55" t="s">
        <v>47</v>
      </c>
    </row>
    <row r="16" spans="1:18" s="4" customFormat="1" ht="24" customHeight="1" x14ac:dyDescent="0.2">
      <c r="A16" s="155" t="s">
        <v>21</v>
      </c>
      <c r="B16" s="156"/>
      <c r="C16" s="157"/>
      <c r="D16" s="122" t="s">
        <v>51</v>
      </c>
      <c r="E16" s="123"/>
      <c r="F16" s="123"/>
      <c r="G16" s="123"/>
      <c r="H16" s="123"/>
      <c r="I16" s="124"/>
      <c r="J16" s="155" t="s">
        <v>22</v>
      </c>
      <c r="K16" s="156"/>
      <c r="L16" s="156"/>
      <c r="M16" s="156"/>
      <c r="N16" s="156"/>
      <c r="O16" s="157"/>
      <c r="P16" s="122" t="s">
        <v>39</v>
      </c>
      <c r="Q16" s="124"/>
    </row>
    <row r="17" spans="1:17" s="4" customFormat="1" ht="42.75" customHeight="1" x14ac:dyDescent="0.2">
      <c r="A17" s="155" t="s">
        <v>23</v>
      </c>
      <c r="B17" s="156"/>
      <c r="C17" s="157"/>
      <c r="D17" s="122" t="str">
        <f>+MIR!B12</f>
        <v>Pago de obligaciones financieras con recursos federales.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4"/>
    </row>
    <row r="18" spans="1:17" s="4" customFormat="1" ht="12" customHeight="1" x14ac:dyDescent="0.2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ht="20.25" customHeight="1" x14ac:dyDescent="0.2">
      <c r="A19" s="159" t="s">
        <v>24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1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46" t="s">
        <v>25</v>
      </c>
      <c r="B21" s="150"/>
      <c r="C21" s="150"/>
      <c r="D21" s="150"/>
      <c r="E21" s="147"/>
      <c r="F21" s="71" t="s">
        <v>26</v>
      </c>
      <c r="G21" s="73"/>
      <c r="H21" s="71" t="s">
        <v>27</v>
      </c>
      <c r="I21" s="73"/>
      <c r="J21" s="152" t="s">
        <v>28</v>
      </c>
      <c r="K21" s="153"/>
      <c r="L21" s="153"/>
      <c r="M21" s="154"/>
      <c r="N21" s="146" t="s">
        <v>29</v>
      </c>
      <c r="O21" s="147"/>
      <c r="P21" s="146" t="s">
        <v>30</v>
      </c>
      <c r="Q21" s="147"/>
    </row>
    <row r="22" spans="1:17" ht="29.25" customHeight="1" x14ac:dyDescent="0.2">
      <c r="A22" s="148"/>
      <c r="B22" s="151"/>
      <c r="C22" s="151"/>
      <c r="D22" s="151"/>
      <c r="E22" s="149"/>
      <c r="F22" s="77"/>
      <c r="G22" s="79"/>
      <c r="H22" s="77"/>
      <c r="I22" s="79"/>
      <c r="J22" s="29" t="s">
        <v>31</v>
      </c>
      <c r="K22" s="29" t="s">
        <v>32</v>
      </c>
      <c r="L22" s="29" t="s">
        <v>33</v>
      </c>
      <c r="M22" s="29" t="s">
        <v>34</v>
      </c>
      <c r="N22" s="148"/>
      <c r="O22" s="149"/>
      <c r="P22" s="148"/>
      <c r="Q22" s="149"/>
    </row>
    <row r="23" spans="1:17" s="37" customFormat="1" ht="64.5" customHeight="1" x14ac:dyDescent="0.2">
      <c r="A23" s="106" t="s">
        <v>118</v>
      </c>
      <c r="B23" s="106"/>
      <c r="C23" s="106"/>
      <c r="D23" s="106"/>
      <c r="E23" s="106"/>
      <c r="F23" s="107" t="s">
        <v>77</v>
      </c>
      <c r="G23" s="107"/>
      <c r="H23" s="134" t="s">
        <v>50</v>
      </c>
      <c r="I23" s="134"/>
      <c r="J23" s="66">
        <v>0</v>
      </c>
      <c r="K23" s="66">
        <v>0</v>
      </c>
      <c r="L23" s="66">
        <v>0</v>
      </c>
      <c r="M23" s="66">
        <v>116499674.04000001</v>
      </c>
      <c r="N23" s="135">
        <f>SUM(J23:M23)</f>
        <v>116499674.04000001</v>
      </c>
      <c r="O23" s="136"/>
      <c r="P23" s="137"/>
      <c r="Q23" s="138"/>
    </row>
    <row r="24" spans="1:17" s="37" customFormat="1" ht="55.5" customHeight="1" x14ac:dyDescent="0.2">
      <c r="A24" s="106" t="s">
        <v>119</v>
      </c>
      <c r="B24" s="106"/>
      <c r="C24" s="106"/>
      <c r="D24" s="106"/>
      <c r="E24" s="106"/>
      <c r="F24" s="107" t="s">
        <v>77</v>
      </c>
      <c r="G24" s="107"/>
      <c r="H24" s="134" t="s">
        <v>50</v>
      </c>
      <c r="I24" s="134"/>
      <c r="J24" s="66">
        <v>0</v>
      </c>
      <c r="K24" s="66">
        <v>0</v>
      </c>
      <c r="L24" s="66">
        <v>0</v>
      </c>
      <c r="M24" s="66">
        <v>112651104</v>
      </c>
      <c r="N24" s="135">
        <f>SUM(J24:M24)</f>
        <v>112651104</v>
      </c>
      <c r="O24" s="136"/>
      <c r="P24" s="137"/>
      <c r="Q24" s="138"/>
    </row>
    <row r="25" spans="1:17" s="37" customFormat="1" ht="42" customHeight="1" x14ac:dyDescent="0.2">
      <c r="A25" s="139" t="s">
        <v>49</v>
      </c>
      <c r="B25" s="140"/>
      <c r="C25" s="140"/>
      <c r="D25" s="140"/>
      <c r="E25" s="141"/>
      <c r="F25" s="142" t="s">
        <v>117</v>
      </c>
      <c r="G25" s="143"/>
      <c r="H25" s="137"/>
      <c r="I25" s="138"/>
      <c r="J25" s="64">
        <v>0</v>
      </c>
      <c r="K25" s="64">
        <v>0</v>
      </c>
      <c r="L25" s="64">
        <v>0</v>
      </c>
      <c r="M25" s="64">
        <f>((M23/M24)-1)*100</f>
        <v>3.4163624708018814</v>
      </c>
      <c r="N25" s="144">
        <f>((N23/N24)-1)*100</f>
        <v>3.4163624708018814</v>
      </c>
      <c r="O25" s="145"/>
      <c r="P25" s="137"/>
      <c r="Q25" s="138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B28" s="1"/>
      <c r="C28" s="7"/>
      <c r="D28" s="7"/>
      <c r="E28" s="7"/>
      <c r="F28" s="7"/>
      <c r="G28" s="7"/>
      <c r="H28" s="7"/>
      <c r="I28" s="7"/>
      <c r="J28" s="7"/>
      <c r="K28" s="7"/>
      <c r="L28" s="1"/>
      <c r="M28" s="1"/>
    </row>
    <row r="29" spans="1:17" ht="18.75" x14ac:dyDescent="0.2">
      <c r="B29" s="1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</row>
    <row r="30" spans="1:17" x14ac:dyDescent="0.2">
      <c r="B30" s="1"/>
      <c r="C30" s="9"/>
      <c r="D30" s="9"/>
      <c r="E30" s="9"/>
      <c r="F30" s="9"/>
      <c r="G30" s="9"/>
      <c r="H30" s="9"/>
      <c r="I30" s="9"/>
      <c r="J30" s="9"/>
      <c r="K30" s="9"/>
      <c r="L30" s="1"/>
      <c r="M30" s="1"/>
    </row>
    <row r="31" spans="1:1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3" zoomScale="60" zoomScaleNormal="60" workbookViewId="0">
      <selection activeCell="C35" sqref="C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3" width="15.85546875" style="2" bestFit="1" customWidth="1"/>
    <col min="14" max="14" width="10.7109375" style="2" customWidth="1"/>
    <col min="15" max="15" width="9.710937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14" t="s">
        <v>3</v>
      </c>
      <c r="K6" s="89" t="s">
        <v>2</v>
      </c>
      <c r="L6" s="89"/>
      <c r="M6" s="89"/>
      <c r="N6" s="89"/>
      <c r="O6" s="14" t="s">
        <v>1</v>
      </c>
      <c r="P6" s="89" t="s">
        <v>2</v>
      </c>
      <c r="Q6" s="89"/>
      <c r="R6" s="3"/>
    </row>
    <row r="7" spans="1:18" s="25" customFormat="1" ht="90" customHeight="1" x14ac:dyDescent="0.2">
      <c r="A7" s="56" t="str">
        <f>+MIR!A5</f>
        <v>N/A</v>
      </c>
      <c r="B7" s="165" t="str">
        <f>+MIR!B5</f>
        <v>FONDO DE APORTACIONES PARA EL FORTALECIMIENTO DE LOS MUNICIPIOS Y DE LAS DEMARCACIONES TERRITORIALES DEMARCACIONES TERRITORIALES DE LA CIUDAD DE MÉXICO</v>
      </c>
      <c r="C7" s="165"/>
      <c r="D7" s="165"/>
      <c r="E7" s="165"/>
      <c r="F7" s="165"/>
      <c r="G7" s="165"/>
      <c r="H7" s="165"/>
      <c r="I7" s="165"/>
      <c r="J7" s="58" t="str">
        <f>+MIR!E5</f>
        <v>4</v>
      </c>
      <c r="K7" s="166" t="str">
        <f>+MIR!F5</f>
        <v>FINANZAS DE CALIDAD Y ESTABILIDAD ECONÓMICA</v>
      </c>
      <c r="L7" s="166"/>
      <c r="M7" s="166"/>
      <c r="N7" s="166"/>
      <c r="O7" s="60" t="str">
        <f>+MIR!J5</f>
        <v>05</v>
      </c>
      <c r="P7" s="166" t="str">
        <f>+MIR!K5</f>
        <v>TESORERÍA MUNICIPAL</v>
      </c>
      <c r="Q7" s="166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 x14ac:dyDescent="0.2">
      <c r="A12" s="117" t="s">
        <v>2</v>
      </c>
      <c r="B12" s="117"/>
      <c r="C12" s="117"/>
      <c r="D12" s="116" t="str">
        <f>+MIR!C13</f>
        <v>Porcentaje de cumplimiento de pago de deuda pública con recursos federales.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5" t="s">
        <v>16</v>
      </c>
      <c r="Q12" s="55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16" t="s">
        <v>73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8" s="4" customFormat="1" ht="45" customHeight="1" x14ac:dyDescent="0.2">
      <c r="A14" s="117" t="s">
        <v>7</v>
      </c>
      <c r="B14" s="117"/>
      <c r="C14" s="117"/>
      <c r="D14" s="122" t="s">
        <v>74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18" t="s">
        <v>40</v>
      </c>
      <c r="Q14" s="55" t="s">
        <v>59</v>
      </c>
    </row>
    <row r="15" spans="1:18" s="4" customFormat="1" ht="33" customHeight="1" x14ac:dyDescent="0.2">
      <c r="A15" s="117" t="s">
        <v>18</v>
      </c>
      <c r="B15" s="117"/>
      <c r="C15" s="117"/>
      <c r="D15" s="116" t="s">
        <v>53</v>
      </c>
      <c r="E15" s="116"/>
      <c r="F15" s="116"/>
      <c r="G15" s="116"/>
      <c r="H15" s="116"/>
      <c r="I15" s="116"/>
      <c r="J15" s="117" t="s">
        <v>19</v>
      </c>
      <c r="K15" s="117"/>
      <c r="L15" s="107" t="s">
        <v>46</v>
      </c>
      <c r="M15" s="107"/>
      <c r="N15" s="107"/>
      <c r="O15" s="107"/>
      <c r="P15" s="15" t="s">
        <v>20</v>
      </c>
      <c r="Q15" s="55" t="s">
        <v>47</v>
      </c>
    </row>
    <row r="16" spans="1:18" s="4" customFormat="1" ht="24" customHeight="1" x14ac:dyDescent="0.2">
      <c r="A16" s="117" t="s">
        <v>21</v>
      </c>
      <c r="B16" s="117"/>
      <c r="C16" s="117"/>
      <c r="D16" s="116" t="s">
        <v>51</v>
      </c>
      <c r="E16" s="116"/>
      <c r="F16" s="116"/>
      <c r="G16" s="116"/>
      <c r="H16" s="116"/>
      <c r="I16" s="116"/>
      <c r="J16" s="117" t="s">
        <v>22</v>
      </c>
      <c r="K16" s="117"/>
      <c r="L16" s="117"/>
      <c r="M16" s="117"/>
      <c r="N16" s="117"/>
      <c r="O16" s="117"/>
      <c r="P16" s="116" t="str">
        <f>+MIR!A13</f>
        <v>Actividad 1.1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+MIR!B13</f>
        <v>Deuda pública pagada con recursos federales.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16" t="s">
        <v>31</v>
      </c>
      <c r="K22" s="16" t="s">
        <v>32</v>
      </c>
      <c r="L22" s="16" t="s">
        <v>33</v>
      </c>
      <c r="M22" s="16" t="s">
        <v>34</v>
      </c>
      <c r="N22" s="115"/>
      <c r="O22" s="115"/>
      <c r="P22" s="115"/>
      <c r="Q22" s="115"/>
    </row>
    <row r="23" spans="1:17" s="37" customFormat="1" ht="69" customHeight="1" x14ac:dyDescent="0.2">
      <c r="A23" s="106" t="s">
        <v>75</v>
      </c>
      <c r="B23" s="106"/>
      <c r="C23" s="106"/>
      <c r="D23" s="106"/>
      <c r="E23" s="106"/>
      <c r="F23" s="128" t="s">
        <v>77</v>
      </c>
      <c r="G23" s="128"/>
      <c r="H23" s="134" t="s">
        <v>50</v>
      </c>
      <c r="I23" s="134"/>
      <c r="J23" s="63">
        <v>11237441</v>
      </c>
      <c r="K23" s="63">
        <v>11159531</v>
      </c>
      <c r="L23" s="63">
        <v>11189531</v>
      </c>
      <c r="M23" s="63">
        <v>11189530</v>
      </c>
      <c r="N23" s="163">
        <f>SUM(J23:M23)</f>
        <v>44776033</v>
      </c>
      <c r="O23" s="164"/>
      <c r="P23" s="111"/>
      <c r="Q23" s="111"/>
    </row>
    <row r="24" spans="1:17" s="37" customFormat="1" ht="61.5" customHeight="1" x14ac:dyDescent="0.2">
      <c r="A24" s="106" t="s">
        <v>76</v>
      </c>
      <c r="B24" s="106"/>
      <c r="C24" s="106"/>
      <c r="D24" s="106"/>
      <c r="E24" s="106"/>
      <c r="F24" s="128" t="s">
        <v>77</v>
      </c>
      <c r="G24" s="128"/>
      <c r="H24" s="134" t="s">
        <v>50</v>
      </c>
      <c r="I24" s="134"/>
      <c r="J24" s="63">
        <v>11237441</v>
      </c>
      <c r="K24" s="63">
        <v>11159531</v>
      </c>
      <c r="L24" s="63">
        <v>11189531</v>
      </c>
      <c r="M24" s="63">
        <v>11189530</v>
      </c>
      <c r="N24" s="163">
        <f>SUM(J24:M24)</f>
        <v>44776033</v>
      </c>
      <c r="O24" s="164"/>
      <c r="P24" s="111"/>
      <c r="Q24" s="111"/>
    </row>
    <row r="25" spans="1:17" s="37" customFormat="1" ht="24.75" customHeight="1" x14ac:dyDescent="0.2">
      <c r="A25" s="112" t="s">
        <v>49</v>
      </c>
      <c r="B25" s="112"/>
      <c r="C25" s="112"/>
      <c r="D25" s="112"/>
      <c r="E25" s="112"/>
      <c r="F25" s="111" t="s">
        <v>45</v>
      </c>
      <c r="G25" s="111"/>
      <c r="H25" s="111"/>
      <c r="I25" s="111"/>
      <c r="J25" s="64">
        <f t="shared" ref="J25:N25" si="0">+J23/J24*100</f>
        <v>100</v>
      </c>
      <c r="K25" s="64">
        <f t="shared" si="0"/>
        <v>100</v>
      </c>
      <c r="L25" s="64">
        <f t="shared" si="0"/>
        <v>100</v>
      </c>
      <c r="M25" s="64">
        <f t="shared" si="0"/>
        <v>100</v>
      </c>
      <c r="N25" s="130">
        <f t="shared" si="0"/>
        <v>100</v>
      </c>
      <c r="O25" s="131"/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10" zoomScale="60" zoomScaleNormal="60" workbookViewId="0">
      <selection activeCell="M25" sqref="M2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14" t="s">
        <v>3</v>
      </c>
      <c r="K6" s="89" t="s">
        <v>2</v>
      </c>
      <c r="L6" s="89"/>
      <c r="M6" s="89"/>
      <c r="N6" s="89"/>
      <c r="O6" s="14" t="s">
        <v>1</v>
      </c>
      <c r="P6" s="89" t="s">
        <v>2</v>
      </c>
      <c r="Q6" s="89"/>
      <c r="R6" s="3"/>
    </row>
    <row r="7" spans="1:18" s="4" customFormat="1" ht="97.5" customHeight="1" x14ac:dyDescent="0.2">
      <c r="A7" s="56" t="str">
        <f>+MIR!A5</f>
        <v>N/A</v>
      </c>
      <c r="B7" s="120" t="str">
        <f>+MIR!B5</f>
        <v>FONDO DE APORTACIONES PARA EL FORTALECIMIENTO DE LOS MUNICIPIOS Y DE LAS DEMARCACIONES TERRITORIALES DEMARCACIONES TERRITORIALES DE LA CIUDAD DE MÉXICO</v>
      </c>
      <c r="C7" s="120"/>
      <c r="D7" s="120"/>
      <c r="E7" s="120"/>
      <c r="F7" s="120"/>
      <c r="G7" s="120"/>
      <c r="H7" s="120"/>
      <c r="I7" s="120"/>
      <c r="J7" s="57" t="str">
        <f>+MIR!E5</f>
        <v>4</v>
      </c>
      <c r="K7" s="121" t="str">
        <f>+MIR!F5</f>
        <v>FINANZAS DE CALIDAD Y ESTABILIDAD ECONÓMICA</v>
      </c>
      <c r="L7" s="121"/>
      <c r="M7" s="121"/>
      <c r="N7" s="121"/>
      <c r="O7" s="60" t="str">
        <f>+MIR!J5</f>
        <v>05</v>
      </c>
      <c r="P7" s="121" t="str">
        <f>+MIR!K5</f>
        <v>TESORERÍA MUNICIPAL</v>
      </c>
      <c r="Q7" s="121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45" customHeight="1" x14ac:dyDescent="0.2">
      <c r="A12" s="117" t="s">
        <v>2</v>
      </c>
      <c r="B12" s="117"/>
      <c r="C12" s="117"/>
      <c r="D12" s="116" t="str">
        <f>+MIR!C14</f>
        <v>Porcentaje de elementos policiacos beneficiados con necesidades de Seguridad Pública atendidas con recursos de FORTAMUN.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5" t="s">
        <v>16</v>
      </c>
      <c r="Q12" s="55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16" t="s">
        <v>78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8" s="4" customFormat="1" ht="50.1" customHeight="1" x14ac:dyDescent="0.2">
      <c r="A14" s="117" t="s">
        <v>7</v>
      </c>
      <c r="B14" s="117"/>
      <c r="C14" s="117"/>
      <c r="D14" s="122" t="s">
        <v>108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0" t="s">
        <v>40</v>
      </c>
      <c r="Q14" s="55" t="s">
        <v>72</v>
      </c>
    </row>
    <row r="15" spans="1:18" s="4" customFormat="1" ht="33" customHeight="1" x14ac:dyDescent="0.2">
      <c r="A15" s="117" t="s">
        <v>18</v>
      </c>
      <c r="B15" s="117"/>
      <c r="C15" s="117"/>
      <c r="D15" s="162" t="s">
        <v>52</v>
      </c>
      <c r="E15" s="162"/>
      <c r="F15" s="162"/>
      <c r="G15" s="162"/>
      <c r="H15" s="162"/>
      <c r="I15" s="162"/>
      <c r="J15" s="117" t="s">
        <v>19</v>
      </c>
      <c r="K15" s="117"/>
      <c r="L15" s="113" t="s">
        <v>46</v>
      </c>
      <c r="M15" s="113"/>
      <c r="N15" s="113"/>
      <c r="O15" s="113"/>
      <c r="P15" s="15" t="s">
        <v>20</v>
      </c>
      <c r="Q15" s="55" t="s">
        <v>47</v>
      </c>
    </row>
    <row r="16" spans="1:18" s="4" customFormat="1" ht="24" customHeight="1" x14ac:dyDescent="0.2">
      <c r="A16" s="117" t="s">
        <v>21</v>
      </c>
      <c r="B16" s="117"/>
      <c r="C16" s="117"/>
      <c r="D16" s="162" t="s">
        <v>51</v>
      </c>
      <c r="E16" s="162"/>
      <c r="F16" s="162"/>
      <c r="G16" s="162"/>
      <c r="H16" s="162"/>
      <c r="I16" s="162"/>
      <c r="J16" s="117" t="s">
        <v>22</v>
      </c>
      <c r="K16" s="117"/>
      <c r="L16" s="117"/>
      <c r="M16" s="117"/>
      <c r="N16" s="117"/>
      <c r="O16" s="117"/>
      <c r="P16" s="116" t="s">
        <v>38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+MIR!B14</f>
        <v>Necesidades de seguridad pública atendidas.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16" t="s">
        <v>31</v>
      </c>
      <c r="K22" s="16" t="s">
        <v>32</v>
      </c>
      <c r="L22" s="16" t="s">
        <v>33</v>
      </c>
      <c r="M22" s="16" t="s">
        <v>34</v>
      </c>
      <c r="N22" s="115"/>
      <c r="O22" s="115"/>
      <c r="P22" s="115"/>
      <c r="Q22" s="115"/>
    </row>
    <row r="23" spans="1:17" s="37" customFormat="1" ht="69.75" customHeight="1" x14ac:dyDescent="0.2">
      <c r="A23" s="106" t="s">
        <v>79</v>
      </c>
      <c r="B23" s="106"/>
      <c r="C23" s="106"/>
      <c r="D23" s="106"/>
      <c r="E23" s="106"/>
      <c r="F23" s="128" t="s">
        <v>61</v>
      </c>
      <c r="G23" s="128"/>
      <c r="H23" s="108" t="s">
        <v>50</v>
      </c>
      <c r="I23" s="109"/>
      <c r="J23" s="65">
        <v>0</v>
      </c>
      <c r="K23" s="65">
        <v>0</v>
      </c>
      <c r="L23" s="65">
        <v>0</v>
      </c>
      <c r="M23" s="65">
        <v>237</v>
      </c>
      <c r="N23" s="167">
        <f>SUM(J23:M23)</f>
        <v>237</v>
      </c>
      <c r="O23" s="167"/>
      <c r="P23" s="111"/>
      <c r="Q23" s="111"/>
    </row>
    <row r="24" spans="1:17" s="37" customFormat="1" ht="52.5" customHeight="1" x14ac:dyDescent="0.2">
      <c r="A24" s="106" t="s">
        <v>60</v>
      </c>
      <c r="B24" s="106"/>
      <c r="C24" s="106"/>
      <c r="D24" s="106"/>
      <c r="E24" s="106"/>
      <c r="F24" s="128" t="s">
        <v>61</v>
      </c>
      <c r="G24" s="128"/>
      <c r="H24" s="107" t="s">
        <v>50</v>
      </c>
      <c r="I24" s="107"/>
      <c r="J24" s="65">
        <v>0</v>
      </c>
      <c r="K24" s="65">
        <v>0</v>
      </c>
      <c r="L24" s="65">
        <v>0</v>
      </c>
      <c r="M24" s="65">
        <v>237</v>
      </c>
      <c r="N24" s="167">
        <f>SUM(J24:M24)</f>
        <v>237</v>
      </c>
      <c r="O24" s="167"/>
      <c r="P24" s="111"/>
      <c r="Q24" s="111"/>
    </row>
    <row r="25" spans="1:17" s="37" customFormat="1" ht="24.75" customHeight="1" x14ac:dyDescent="0.2">
      <c r="A25" s="112" t="s">
        <v>49</v>
      </c>
      <c r="B25" s="112"/>
      <c r="C25" s="112"/>
      <c r="D25" s="112"/>
      <c r="E25" s="112"/>
      <c r="F25" s="111" t="s">
        <v>45</v>
      </c>
      <c r="G25" s="111"/>
      <c r="H25" s="111"/>
      <c r="I25" s="111"/>
      <c r="J25" s="64">
        <v>0</v>
      </c>
      <c r="K25" s="64">
        <v>0</v>
      </c>
      <c r="L25" s="64">
        <v>0</v>
      </c>
      <c r="M25" s="64">
        <f>M23/M24*100</f>
        <v>100</v>
      </c>
      <c r="N25" s="144">
        <f>N23/N24*100</f>
        <v>100</v>
      </c>
      <c r="O25" s="145" t="e">
        <f t="shared" ref="O25" si="0">+(O23-O24)/O24*100</f>
        <v>#DIV/0!</v>
      </c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</row>
    <row r="29" spans="1:17" x14ac:dyDescent="0.2">
      <c r="B29" s="1"/>
      <c r="C29" s="7"/>
      <c r="D29" s="7"/>
      <c r="E29" s="7"/>
      <c r="F29" s="7"/>
      <c r="G29" s="7"/>
      <c r="H29" s="7"/>
      <c r="I29" s="7"/>
      <c r="J29" s="7"/>
      <c r="K29" s="7"/>
      <c r="L29" s="1"/>
      <c r="M29" s="1"/>
    </row>
    <row r="30" spans="1:17" ht="18.75" x14ac:dyDescent="0.2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x14ac:dyDescent="0.2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10" zoomScale="60" zoomScaleNormal="60" workbookViewId="0">
      <selection activeCell="D12" sqref="D12:O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7.28515625" style="2" customWidth="1"/>
    <col min="11" max="11" width="15.85546875" style="2" bestFit="1" customWidth="1"/>
    <col min="12" max="12" width="17" style="2" customWidth="1"/>
    <col min="13" max="13" width="17.855468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20" t="s">
        <v>3</v>
      </c>
      <c r="K6" s="89" t="s">
        <v>2</v>
      </c>
      <c r="L6" s="89"/>
      <c r="M6" s="89"/>
      <c r="N6" s="89"/>
      <c r="O6" s="20" t="s">
        <v>1</v>
      </c>
      <c r="P6" s="89" t="s">
        <v>2</v>
      </c>
      <c r="Q6" s="89"/>
      <c r="R6" s="3"/>
    </row>
    <row r="7" spans="1:18" s="25" customFormat="1" ht="98.25" customHeight="1" x14ac:dyDescent="0.2">
      <c r="A7" s="59" t="str">
        <f>+MIR!A5</f>
        <v>N/A</v>
      </c>
      <c r="B7" s="165" t="str">
        <f>+MIR!B5</f>
        <v>FONDO DE APORTACIONES PARA EL FORTALECIMIENTO DE LOS MUNICIPIOS Y DE LAS DEMARCACIONES TERRITORIALES DEMARCACIONES TERRITORIALES DE LA CIUDAD DE MÉXICO</v>
      </c>
      <c r="C7" s="165"/>
      <c r="D7" s="165"/>
      <c r="E7" s="165"/>
      <c r="F7" s="165"/>
      <c r="G7" s="165"/>
      <c r="H7" s="165"/>
      <c r="I7" s="165"/>
      <c r="J7" s="57" t="str">
        <f>+MIR!E5</f>
        <v>4</v>
      </c>
      <c r="K7" s="132" t="str">
        <f>+MIR!F5</f>
        <v>FINANZAS DE CALIDAD Y ESTABILIDAD ECONÓMICA</v>
      </c>
      <c r="L7" s="132"/>
      <c r="M7" s="132"/>
      <c r="N7" s="132"/>
      <c r="O7" s="60" t="str">
        <f>+MIR!J5</f>
        <v>05</v>
      </c>
      <c r="P7" s="121" t="str">
        <f>+MIR!K5</f>
        <v>TESORERÍA MUNICIPAL</v>
      </c>
      <c r="Q7" s="121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8" s="4" customFormat="1" ht="38.25" customHeight="1" x14ac:dyDescent="0.2">
      <c r="A12" s="117" t="s">
        <v>2</v>
      </c>
      <c r="B12" s="117"/>
      <c r="C12" s="117"/>
      <c r="D12" s="116" t="str">
        <f>+MIR!C15</f>
        <v>Porcentaje de cumplimiento de pago de nómina a elementos de corporaciones policiacas del municipio.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21" t="s">
        <v>16</v>
      </c>
      <c r="Q12" s="55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22" t="s">
        <v>100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/>
    </row>
    <row r="14" spans="1:18" s="4" customFormat="1" ht="51" customHeight="1" x14ac:dyDescent="0.2">
      <c r="A14" s="117" t="s">
        <v>7</v>
      </c>
      <c r="B14" s="117"/>
      <c r="C14" s="117"/>
      <c r="D14" s="122" t="s">
        <v>80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21" t="s">
        <v>40</v>
      </c>
      <c r="Q14" s="55" t="s">
        <v>59</v>
      </c>
    </row>
    <row r="15" spans="1:18" s="4" customFormat="1" ht="33" customHeight="1" x14ac:dyDescent="0.2">
      <c r="A15" s="117" t="s">
        <v>18</v>
      </c>
      <c r="B15" s="117"/>
      <c r="C15" s="117"/>
      <c r="D15" s="116" t="s">
        <v>53</v>
      </c>
      <c r="E15" s="116"/>
      <c r="F15" s="116"/>
      <c r="G15" s="116"/>
      <c r="H15" s="116"/>
      <c r="I15" s="116"/>
      <c r="J15" s="117" t="s">
        <v>19</v>
      </c>
      <c r="K15" s="117"/>
      <c r="L15" s="113" t="s">
        <v>46</v>
      </c>
      <c r="M15" s="113"/>
      <c r="N15" s="113"/>
      <c r="O15" s="113"/>
      <c r="P15" s="21" t="s">
        <v>20</v>
      </c>
      <c r="Q15" s="55" t="s">
        <v>47</v>
      </c>
    </row>
    <row r="16" spans="1:18" s="4" customFormat="1" ht="24" customHeight="1" x14ac:dyDescent="0.2">
      <c r="A16" s="117" t="s">
        <v>21</v>
      </c>
      <c r="B16" s="117"/>
      <c r="C16" s="117"/>
      <c r="D16" s="116" t="s">
        <v>51</v>
      </c>
      <c r="E16" s="116"/>
      <c r="F16" s="116"/>
      <c r="G16" s="116"/>
      <c r="H16" s="116"/>
      <c r="I16" s="116"/>
      <c r="J16" s="117" t="s">
        <v>22</v>
      </c>
      <c r="K16" s="117"/>
      <c r="L16" s="117"/>
      <c r="M16" s="117"/>
      <c r="N16" s="117"/>
      <c r="O16" s="117"/>
      <c r="P16" s="116" t="str">
        <f>+MIR!A15</f>
        <v>Actividad 2.1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+MIR!B15</f>
        <v>Nómina pagada a elementos policiacos del municipio.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22" t="s">
        <v>31</v>
      </c>
      <c r="K22" s="22" t="s">
        <v>32</v>
      </c>
      <c r="L22" s="22" t="s">
        <v>33</v>
      </c>
      <c r="M22" s="22" t="s">
        <v>34</v>
      </c>
      <c r="N22" s="115"/>
      <c r="O22" s="115"/>
      <c r="P22" s="115"/>
      <c r="Q22" s="115"/>
    </row>
    <row r="23" spans="1:17" s="37" customFormat="1" ht="85.5" customHeight="1" x14ac:dyDescent="0.2">
      <c r="A23" s="106" t="s">
        <v>65</v>
      </c>
      <c r="B23" s="106"/>
      <c r="C23" s="106"/>
      <c r="D23" s="106"/>
      <c r="E23" s="106"/>
      <c r="F23" s="128" t="s">
        <v>77</v>
      </c>
      <c r="G23" s="128"/>
      <c r="H23" s="167" t="s">
        <v>50</v>
      </c>
      <c r="I23" s="167"/>
      <c r="J23" s="63">
        <f>11876406+4304145</f>
        <v>16180551</v>
      </c>
      <c r="K23" s="63">
        <v>16360294</v>
      </c>
      <c r="L23" s="63">
        <v>16360256</v>
      </c>
      <c r="M23" s="63">
        <v>15925059</v>
      </c>
      <c r="N23" s="129">
        <f>SUM(J23:M23)</f>
        <v>64826160</v>
      </c>
      <c r="O23" s="129"/>
      <c r="P23" s="111"/>
      <c r="Q23" s="111"/>
    </row>
    <row r="24" spans="1:17" s="37" customFormat="1" ht="84" customHeight="1" x14ac:dyDescent="0.2">
      <c r="A24" s="168" t="s">
        <v>81</v>
      </c>
      <c r="B24" s="168"/>
      <c r="C24" s="168"/>
      <c r="D24" s="168"/>
      <c r="E24" s="168"/>
      <c r="F24" s="128" t="s">
        <v>77</v>
      </c>
      <c r="G24" s="128"/>
      <c r="H24" s="167" t="s">
        <v>50</v>
      </c>
      <c r="I24" s="167"/>
      <c r="J24" s="63">
        <f>11876406+4304145</f>
        <v>16180551</v>
      </c>
      <c r="K24" s="63">
        <v>16360294</v>
      </c>
      <c r="L24" s="63">
        <v>16360256</v>
      </c>
      <c r="M24" s="63">
        <v>15925059</v>
      </c>
      <c r="N24" s="129">
        <f>SUM(J24:M24)</f>
        <v>64826160</v>
      </c>
      <c r="O24" s="129"/>
      <c r="P24" s="111"/>
      <c r="Q24" s="111"/>
    </row>
    <row r="25" spans="1:17" s="37" customFormat="1" ht="24.75" customHeight="1" x14ac:dyDescent="0.2">
      <c r="A25" s="112" t="s">
        <v>49</v>
      </c>
      <c r="B25" s="112"/>
      <c r="C25" s="112"/>
      <c r="D25" s="112"/>
      <c r="E25" s="112"/>
      <c r="F25" s="111" t="s">
        <v>45</v>
      </c>
      <c r="G25" s="111"/>
      <c r="H25" s="111"/>
      <c r="I25" s="111"/>
      <c r="J25" s="64">
        <f t="shared" ref="J25:L25" si="0">+J23/J24*100</f>
        <v>100</v>
      </c>
      <c r="K25" s="64">
        <f t="shared" si="0"/>
        <v>100</v>
      </c>
      <c r="L25" s="64">
        <f t="shared" si="0"/>
        <v>100</v>
      </c>
      <c r="M25" s="64">
        <f t="shared" ref="M25" si="1">+M23/M24*100</f>
        <v>100</v>
      </c>
      <c r="N25" s="114">
        <v>100</v>
      </c>
      <c r="O25" s="114"/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61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D17" sqref="D17:Q1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9.140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25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127" t="s">
        <v>62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 x14ac:dyDescent="0.2">
      <c r="A5" s="89" t="s">
        <v>1</v>
      </c>
      <c r="B5" s="89" t="s">
        <v>2</v>
      </c>
      <c r="C5" s="89"/>
      <c r="D5" s="89"/>
      <c r="E5" s="89"/>
      <c r="F5" s="89"/>
      <c r="G5" s="89"/>
      <c r="H5" s="89"/>
      <c r="I5" s="89"/>
      <c r="J5" s="89" t="s">
        <v>10</v>
      </c>
      <c r="K5" s="89"/>
      <c r="L5" s="89"/>
      <c r="M5" s="89"/>
      <c r="N5" s="89"/>
      <c r="O5" s="89" t="s">
        <v>9</v>
      </c>
      <c r="P5" s="89"/>
      <c r="Q5" s="89"/>
      <c r="R5" s="3"/>
    </row>
    <row r="6" spans="1:18" s="4" customFormat="1" ht="18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51" t="s">
        <v>3</v>
      </c>
      <c r="K6" s="89" t="s">
        <v>2</v>
      </c>
      <c r="L6" s="89"/>
      <c r="M6" s="89"/>
      <c r="N6" s="89"/>
      <c r="O6" s="51" t="s">
        <v>1</v>
      </c>
      <c r="P6" s="89" t="s">
        <v>2</v>
      </c>
      <c r="Q6" s="89"/>
      <c r="R6" s="3"/>
    </row>
    <row r="7" spans="1:18" s="25" customFormat="1" ht="91.5" customHeight="1" x14ac:dyDescent="0.2">
      <c r="A7" s="59" t="str">
        <f>+MIR!A5</f>
        <v>N/A</v>
      </c>
      <c r="B7" s="120" t="str">
        <f>+MIR!B5</f>
        <v>FONDO DE APORTACIONES PARA EL FORTALECIMIENTO DE LOS MUNICIPIOS Y DE LAS DEMARCACIONES TERRITORIALES DEMARCACIONES TERRITORIALES DE LA CIUDAD DE MÉXICO</v>
      </c>
      <c r="C7" s="120"/>
      <c r="D7" s="120"/>
      <c r="E7" s="120"/>
      <c r="F7" s="120"/>
      <c r="G7" s="120"/>
      <c r="H7" s="120"/>
      <c r="I7" s="120"/>
      <c r="J7" s="57" t="str">
        <f>+MIR!E5</f>
        <v>4</v>
      </c>
      <c r="K7" s="121" t="str">
        <f>+MIR!F5</f>
        <v>FINANZAS DE CALIDAD Y ESTABILIDAD ECONÓMICA</v>
      </c>
      <c r="L7" s="121"/>
      <c r="M7" s="121"/>
      <c r="N7" s="121"/>
      <c r="O7" s="60" t="str">
        <f>+MIR!J5</f>
        <v>05</v>
      </c>
      <c r="P7" s="121" t="str">
        <f>+MIR!K5</f>
        <v>TESORERÍA MUNICIPAL</v>
      </c>
      <c r="Q7" s="121"/>
    </row>
    <row r="8" spans="1:18" s="4" customFormat="1" ht="41.25" customHeight="1" x14ac:dyDescent="0.2">
      <c r="A8" s="89" t="s">
        <v>14</v>
      </c>
      <c r="B8" s="89"/>
      <c r="C8" s="89"/>
      <c r="D8" s="89"/>
      <c r="E8" s="89"/>
      <c r="F8" s="116" t="str">
        <f>+MIR!C6</f>
        <v>Administración pública municipal fortalecida mediante la asignación de recursos destinados a la satisfacción de  requerimientos con prioridades definidas.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18" s="4" customFormat="1" ht="18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8" s="4" customFormat="1" ht="21" customHeight="1" x14ac:dyDescent="0.2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8" s="4" customFormat="1" ht="13.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8" s="4" customFormat="1" ht="53.25" customHeight="1" x14ac:dyDescent="0.2">
      <c r="A12" s="117" t="s">
        <v>2</v>
      </c>
      <c r="B12" s="117"/>
      <c r="C12" s="117"/>
      <c r="D12" s="116" t="str">
        <f>+MIR!C16</f>
        <v>Porcentaje de cumplimiento de adquisición de combustible para unidades motrices de corporaciones policiacas del municipio.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53" t="s">
        <v>16</v>
      </c>
      <c r="Q12" s="55" t="s">
        <v>44</v>
      </c>
    </row>
    <row r="13" spans="1:18" s="4" customFormat="1" ht="36" customHeight="1" x14ac:dyDescent="0.2">
      <c r="A13" s="117" t="s">
        <v>17</v>
      </c>
      <c r="B13" s="117"/>
      <c r="C13" s="117"/>
      <c r="D13" s="122" t="s">
        <v>82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/>
    </row>
    <row r="14" spans="1:18" s="4" customFormat="1" ht="51" customHeight="1" x14ac:dyDescent="0.2">
      <c r="A14" s="117" t="s">
        <v>7</v>
      </c>
      <c r="B14" s="117"/>
      <c r="C14" s="117"/>
      <c r="D14" s="122" t="s">
        <v>83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53" t="s">
        <v>40</v>
      </c>
      <c r="Q14" s="55" t="s">
        <v>59</v>
      </c>
    </row>
    <row r="15" spans="1:18" s="4" customFormat="1" ht="33" customHeight="1" x14ac:dyDescent="0.2">
      <c r="A15" s="117" t="s">
        <v>18</v>
      </c>
      <c r="B15" s="117"/>
      <c r="C15" s="117"/>
      <c r="D15" s="116" t="s">
        <v>53</v>
      </c>
      <c r="E15" s="116"/>
      <c r="F15" s="116"/>
      <c r="G15" s="116"/>
      <c r="H15" s="116"/>
      <c r="I15" s="116"/>
      <c r="J15" s="117" t="s">
        <v>19</v>
      </c>
      <c r="K15" s="117"/>
      <c r="L15" s="107" t="s">
        <v>46</v>
      </c>
      <c r="M15" s="107"/>
      <c r="N15" s="107"/>
      <c r="O15" s="107"/>
      <c r="P15" s="53" t="s">
        <v>20</v>
      </c>
      <c r="Q15" s="55" t="s">
        <v>47</v>
      </c>
    </row>
    <row r="16" spans="1:18" s="4" customFormat="1" ht="24" customHeight="1" x14ac:dyDescent="0.2">
      <c r="A16" s="117" t="s">
        <v>21</v>
      </c>
      <c r="B16" s="117"/>
      <c r="C16" s="117"/>
      <c r="D16" s="116" t="s">
        <v>51</v>
      </c>
      <c r="E16" s="116"/>
      <c r="F16" s="116"/>
      <c r="G16" s="116"/>
      <c r="H16" s="116"/>
      <c r="I16" s="116"/>
      <c r="J16" s="117" t="s">
        <v>22</v>
      </c>
      <c r="K16" s="117"/>
      <c r="L16" s="117"/>
      <c r="M16" s="117"/>
      <c r="N16" s="117"/>
      <c r="O16" s="117"/>
      <c r="P16" s="116" t="str">
        <f>+MIR!A16</f>
        <v>Actividad 2.2</v>
      </c>
      <c r="Q16" s="116"/>
    </row>
    <row r="17" spans="1:17" s="4" customFormat="1" ht="42.75" customHeight="1" x14ac:dyDescent="0.2">
      <c r="A17" s="117" t="s">
        <v>23</v>
      </c>
      <c r="B17" s="117"/>
      <c r="C17" s="117"/>
      <c r="D17" s="116" t="str">
        <f>+MIR!B16</f>
        <v>Combustible adquirido para unidades motrices de las corporaciones policiacas del municipio.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s="4" customFormat="1" ht="12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20.25" customHeight="1" x14ac:dyDescent="0.2">
      <c r="A19" s="119" t="s">
        <v>24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s="6" customFormat="1" ht="10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 x14ac:dyDescent="0.2">
      <c r="A21" s="115" t="s">
        <v>25</v>
      </c>
      <c r="B21" s="115"/>
      <c r="C21" s="115"/>
      <c r="D21" s="115"/>
      <c r="E21" s="115"/>
      <c r="F21" s="89" t="s">
        <v>26</v>
      </c>
      <c r="G21" s="89"/>
      <c r="H21" s="89" t="s">
        <v>27</v>
      </c>
      <c r="I21" s="89"/>
      <c r="J21" s="115" t="s">
        <v>28</v>
      </c>
      <c r="K21" s="115"/>
      <c r="L21" s="115"/>
      <c r="M21" s="115"/>
      <c r="N21" s="115" t="s">
        <v>29</v>
      </c>
      <c r="O21" s="115"/>
      <c r="P21" s="115" t="s">
        <v>30</v>
      </c>
      <c r="Q21" s="115"/>
    </row>
    <row r="22" spans="1:17" ht="29.25" customHeight="1" x14ac:dyDescent="0.2">
      <c r="A22" s="115"/>
      <c r="B22" s="115"/>
      <c r="C22" s="115"/>
      <c r="D22" s="115"/>
      <c r="E22" s="115"/>
      <c r="F22" s="89"/>
      <c r="G22" s="89"/>
      <c r="H22" s="89"/>
      <c r="I22" s="89"/>
      <c r="J22" s="52" t="s">
        <v>31</v>
      </c>
      <c r="K22" s="52" t="s">
        <v>32</v>
      </c>
      <c r="L22" s="52" t="s">
        <v>33</v>
      </c>
      <c r="M22" s="52" t="s">
        <v>34</v>
      </c>
      <c r="N22" s="115"/>
      <c r="O22" s="115"/>
      <c r="P22" s="115"/>
      <c r="Q22" s="115"/>
    </row>
    <row r="23" spans="1:17" s="37" customFormat="1" ht="85.5" customHeight="1" x14ac:dyDescent="0.2">
      <c r="A23" s="106" t="s">
        <v>66</v>
      </c>
      <c r="B23" s="106"/>
      <c r="C23" s="106"/>
      <c r="D23" s="106"/>
      <c r="E23" s="106"/>
      <c r="F23" s="128" t="s">
        <v>77</v>
      </c>
      <c r="G23" s="128"/>
      <c r="H23" s="167" t="s">
        <v>50</v>
      </c>
      <c r="I23" s="167"/>
      <c r="J23" s="63">
        <v>1667891</v>
      </c>
      <c r="K23" s="63">
        <v>1665226</v>
      </c>
      <c r="L23" s="63">
        <v>1665225</v>
      </c>
      <c r="M23" s="63">
        <v>1665226</v>
      </c>
      <c r="N23" s="129">
        <f>SUM(J23:M23)</f>
        <v>6663568</v>
      </c>
      <c r="O23" s="129"/>
      <c r="P23" s="111"/>
      <c r="Q23" s="111"/>
    </row>
    <row r="24" spans="1:17" s="37" customFormat="1" ht="84" customHeight="1" x14ac:dyDescent="0.2">
      <c r="A24" s="106" t="s">
        <v>84</v>
      </c>
      <c r="B24" s="106"/>
      <c r="C24" s="106"/>
      <c r="D24" s="106"/>
      <c r="E24" s="106"/>
      <c r="F24" s="128" t="s">
        <v>77</v>
      </c>
      <c r="G24" s="128"/>
      <c r="H24" s="167" t="s">
        <v>50</v>
      </c>
      <c r="I24" s="167"/>
      <c r="J24" s="63">
        <v>1667891</v>
      </c>
      <c r="K24" s="63">
        <v>1665226</v>
      </c>
      <c r="L24" s="63">
        <v>1665225</v>
      </c>
      <c r="M24" s="63">
        <v>1665226</v>
      </c>
      <c r="N24" s="129">
        <f>SUM(J24:M24)</f>
        <v>6663568</v>
      </c>
      <c r="O24" s="129"/>
      <c r="P24" s="111"/>
      <c r="Q24" s="111"/>
    </row>
    <row r="25" spans="1:17" s="37" customFormat="1" ht="24.75" customHeight="1" x14ac:dyDescent="0.2">
      <c r="A25" s="112" t="s">
        <v>49</v>
      </c>
      <c r="B25" s="112"/>
      <c r="C25" s="112"/>
      <c r="D25" s="112"/>
      <c r="E25" s="112"/>
      <c r="F25" s="111" t="s">
        <v>45</v>
      </c>
      <c r="G25" s="111"/>
      <c r="H25" s="111"/>
      <c r="I25" s="111"/>
      <c r="J25" s="64">
        <f t="shared" ref="J25:M25" si="0">+J23/J24*100</f>
        <v>100</v>
      </c>
      <c r="K25" s="64">
        <f t="shared" si="0"/>
        <v>100</v>
      </c>
      <c r="L25" s="64">
        <f t="shared" si="0"/>
        <v>100</v>
      </c>
      <c r="M25" s="64">
        <f t="shared" si="0"/>
        <v>100</v>
      </c>
      <c r="N25" s="114">
        <v>100</v>
      </c>
      <c r="O25" s="114"/>
      <c r="P25" s="111"/>
      <c r="Q25" s="111"/>
    </row>
    <row r="26" spans="1:17" ht="18.7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7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7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 x14ac:dyDescent="0.2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75" x14ac:dyDescent="0.2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x14ac:dyDescent="0.2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MIR</vt:lpstr>
      <vt:lpstr>FIN</vt:lpstr>
      <vt:lpstr>PROPOSITO</vt:lpstr>
      <vt:lpstr>COMPONENTE 1</vt:lpstr>
      <vt:lpstr>ACT 1.1</vt:lpstr>
      <vt:lpstr>COMPONENTE 2</vt:lpstr>
      <vt:lpstr>ACT 2.1</vt:lpstr>
      <vt:lpstr>ACT 2.2</vt:lpstr>
      <vt:lpstr>'ACT 1.1'!Área_de_impresión</vt:lpstr>
      <vt:lpstr>'ACT 2.1'!Área_de_impresión</vt:lpstr>
      <vt:lpstr>'ACT 2.2'!Área_de_impresión</vt:lpstr>
      <vt:lpstr>'COMPONENTE 1'!Área_de_impresión</vt:lpstr>
      <vt:lpstr>'COMPONENTE 2'!Área_de_impresión</vt:lpstr>
      <vt:lpstr>FIN!Área_de_impresión</vt:lpstr>
      <vt:lpstr>MIR!Área_de_impresión</vt:lpstr>
      <vt:lpstr>PROPOSITO!Área_de_impresión</vt:lpstr>
      <vt:lpstr>'ACT 1.1'!Títulos_a_imprimir</vt:lpstr>
      <vt:lpstr>'ACT 2.1'!Títulos_a_imprimir</vt:lpstr>
      <vt:lpstr>'ACT 2.2'!Títulos_a_imprimir</vt:lpstr>
      <vt:lpstr>'COMPONENTE 1'!Títulos_a_imprimir</vt:lpstr>
      <vt:lpstr>'COMPONENTE 2'!Títulos_a_imprimir</vt:lpstr>
      <vt:lpstr>FIN!Títulos_a_imprimir</vt:lpstr>
      <vt:lpstr>MIR!Títulos_a_imprimir</vt:lpstr>
      <vt:lpstr>PROPOSITO!Títulos_a_imprimir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2020-03-31T22:05:46Z</cp:lastPrinted>
  <dcterms:created xsi:type="dcterms:W3CDTF">2016-07-11T17:29:21Z</dcterms:created>
  <dcterms:modified xsi:type="dcterms:W3CDTF">2020-06-08T18:47:37Z</dcterms:modified>
</cp:coreProperties>
</file>